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V:\ProcurementServices\PublishContracts\"/>
    </mc:Choice>
  </mc:AlternateContent>
  <workbookProtection workbookPassword="C152" lockStructure="1"/>
  <bookViews>
    <workbookView xWindow="-12" yWindow="456" windowWidth="7992" windowHeight="7116"/>
  </bookViews>
  <sheets>
    <sheet name="Quick Quote Aggregates" sheetId="1" r:id="rId1"/>
  </sheets>
  <definedNames>
    <definedName name="OLE_LINK1" localSheetId="0">'Quick Quote Aggregates'!#REF!</definedName>
    <definedName name="_xlnm.Print_Area" localSheetId="0">'Quick Quote Aggregates'!$B$2:$T$99</definedName>
    <definedName name="_xlnm.Print_Titles" localSheetId="0">'Quick Quote Aggregates'!$2:$2</definedName>
  </definedNames>
  <calcPr calcId="171027" fullPrecision="0"/>
</workbook>
</file>

<file path=xl/calcChain.xml><?xml version="1.0" encoding="utf-8"?>
<calcChain xmlns="http://schemas.openxmlformats.org/spreadsheetml/2006/main">
  <c r="AF105" i="1" l="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104" i="1"/>
  <c r="AA103" i="1"/>
  <c r="AA118" i="1"/>
  <c r="Z105" i="1" l="1"/>
  <c r="AA104" i="1" l="1"/>
  <c r="AA105" i="1"/>
  <c r="AA106" i="1"/>
  <c r="AA107" i="1"/>
  <c r="AA108" i="1"/>
  <c r="AA109" i="1"/>
  <c r="AA110" i="1"/>
  <c r="AA111" i="1"/>
  <c r="AA112" i="1"/>
  <c r="AA113" i="1"/>
  <c r="AA114" i="1"/>
  <c r="AA115" i="1"/>
  <c r="AA116" i="1"/>
  <c r="AA117"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G74" i="1" l="1"/>
  <c r="R45" i="1"/>
  <c r="G45" i="1"/>
  <c r="I60" i="1"/>
  <c r="C54" i="1" l="1"/>
  <c r="D68" i="1" s="1"/>
  <c r="O71" i="1" l="1"/>
  <c r="P78" i="1" s="1"/>
  <c r="D69" i="1"/>
  <c r="Z104"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03" i="1"/>
  <c r="H82" i="1"/>
</calcChain>
</file>

<file path=xl/sharedStrings.xml><?xml version="1.0" encoding="utf-8"?>
<sst xmlns="http://schemas.openxmlformats.org/spreadsheetml/2006/main" count="690" uniqueCount="496">
  <si>
    <t>Date</t>
  </si>
  <si>
    <t>Project Name:</t>
  </si>
  <si>
    <t>Project Location:</t>
  </si>
  <si>
    <t>Estimated Haul Distance:</t>
  </si>
  <si>
    <t>Price (F.O.B. Price for Material) =</t>
  </si>
  <si>
    <t>per Ton</t>
  </si>
  <si>
    <t>Miles</t>
  </si>
  <si>
    <t>Delivery Cost Calculation:</t>
  </si>
  <si>
    <t>Total Tons</t>
  </si>
  <si>
    <t>Print Name</t>
  </si>
  <si>
    <t>Price Ton/Mile Hauling  (0 - 1 Mile)  =</t>
  </si>
  <si>
    <t>Price Ton/Mile Hauling  (1 + Miles)  =</t>
  </si>
  <si>
    <t>Tons</t>
  </si>
  <si>
    <t>Days</t>
  </si>
  <si>
    <t>Agency/User:</t>
  </si>
  <si>
    <t>Agency/User Contact:</t>
  </si>
  <si>
    <t>/</t>
  </si>
  <si>
    <t>City:</t>
  </si>
  <si>
    <t>Zip Code:</t>
  </si>
  <si>
    <t>County:</t>
  </si>
  <si>
    <t>September</t>
  </si>
  <si>
    <t>January</t>
  </si>
  <si>
    <t>February</t>
  </si>
  <si>
    <t>March</t>
  </si>
  <si>
    <t>April</t>
  </si>
  <si>
    <t>May</t>
  </si>
  <si>
    <t>June</t>
  </si>
  <si>
    <t>July</t>
  </si>
  <si>
    <t>August</t>
  </si>
  <si>
    <t>October</t>
  </si>
  <si>
    <t>November</t>
  </si>
  <si>
    <t>December</t>
  </si>
  <si>
    <t>Agency/User Phone:</t>
  </si>
  <si>
    <t>Note: The Contractor should develop the Quick Quote based on the options chosen by the user (page 1)</t>
  </si>
  <si>
    <t>Date when the Quick Quote form is sent to the Contractor:</t>
  </si>
  <si>
    <t>Agency/User Comments: (Note: Press Alt+Enter to create a new line)</t>
  </si>
  <si>
    <t>A1</t>
  </si>
  <si>
    <t>Months</t>
  </si>
  <si>
    <t>Year</t>
  </si>
  <si>
    <t>Material Items #1</t>
  </si>
  <si>
    <t>A2</t>
  </si>
  <si>
    <t>Select from the drop-down menu</t>
  </si>
  <si>
    <t>304.14A</t>
  </si>
  <si>
    <t>703-0201A</t>
  </si>
  <si>
    <t>703-0201B</t>
  </si>
  <si>
    <t>703-0201C</t>
  </si>
  <si>
    <t>703-0201D</t>
  </si>
  <si>
    <t>703-0201E</t>
  </si>
  <si>
    <t>703-0201F</t>
  </si>
  <si>
    <t>703-0202A</t>
  </si>
  <si>
    <t>703-0202B</t>
  </si>
  <si>
    <t>703-0202C</t>
  </si>
  <si>
    <t>703-0202D</t>
  </si>
  <si>
    <t>703-0202E</t>
  </si>
  <si>
    <t>703-0202F</t>
  </si>
  <si>
    <t>703-0203G</t>
  </si>
  <si>
    <t>703-0203H</t>
  </si>
  <si>
    <t>703-0203I</t>
  </si>
  <si>
    <t>703-0203J</t>
  </si>
  <si>
    <t>703-0203K</t>
  </si>
  <si>
    <t>703-0203L</t>
  </si>
  <si>
    <t>703-03</t>
  </si>
  <si>
    <t>703-04</t>
  </si>
  <si>
    <t>703-06</t>
  </si>
  <si>
    <t>703-07</t>
  </si>
  <si>
    <t>712-15A</t>
  </si>
  <si>
    <t>712-15B</t>
  </si>
  <si>
    <t>A3</t>
  </si>
  <si>
    <t>A4</t>
  </si>
  <si>
    <t>A5</t>
  </si>
  <si>
    <t>Abrasive A</t>
  </si>
  <si>
    <t>Abrasive B</t>
  </si>
  <si>
    <t>Contractor</t>
  </si>
  <si>
    <t>Material - Specified Item #:</t>
  </si>
  <si>
    <t>Estimated Total Quantity for Material:</t>
  </si>
  <si>
    <t>Contractor &amp; PC #:</t>
  </si>
  <si>
    <t>Quarry Location:</t>
  </si>
  <si>
    <t>DOT Quarry #:</t>
  </si>
  <si>
    <r>
      <t xml:space="preserve">Quick Quote </t>
    </r>
    <r>
      <rPr>
        <b/>
        <u/>
        <sz val="11"/>
        <color indexed="8"/>
        <rFont val="Times New Roman"/>
        <family val="1"/>
      </rPr>
      <t>Must</t>
    </r>
    <r>
      <rPr>
        <sz val="11"/>
        <color indexed="8"/>
        <rFont val="Times New Roman"/>
        <family val="1"/>
      </rPr>
      <t xml:space="preserve"> be Returned by:</t>
    </r>
  </si>
  <si>
    <t>Contractor Signature</t>
  </si>
  <si>
    <t>Select Fill</t>
  </si>
  <si>
    <t>Select Granular Fill</t>
  </si>
  <si>
    <t>Type 1 Sub-base Coarse</t>
  </si>
  <si>
    <t>Type 2 Sub-base Coarse</t>
  </si>
  <si>
    <t>Type 3 Sub-base Coarse</t>
  </si>
  <si>
    <t>Type 4 Sub-base Coarse</t>
  </si>
  <si>
    <t>Type 4A Sub-base Coarse</t>
  </si>
  <si>
    <t>Underdrain Filter, Type I</t>
  </si>
  <si>
    <t>Underdrain Filter, Type II</t>
  </si>
  <si>
    <t>Underdrain Filter, Type III</t>
  </si>
  <si>
    <t>Fine Stone Fill</t>
  </si>
  <si>
    <t>Light Stone Fill</t>
  </si>
  <si>
    <t>Medium Stone Fill</t>
  </si>
  <si>
    <t>Heavy Stone Fill</t>
  </si>
  <si>
    <t>Rip Rap Stone</t>
  </si>
  <si>
    <t>Bedding Material</t>
  </si>
  <si>
    <t>Mortar Sand</t>
  </si>
  <si>
    <t>Grout Sand</t>
  </si>
  <si>
    <t>Cushion Sand</t>
  </si>
  <si>
    <t>Concrete Sand</t>
  </si>
  <si>
    <t>Gabion Stone (Basket height &gt; 12 inches)</t>
  </si>
  <si>
    <t>Abrasive Gradation A</t>
  </si>
  <si>
    <t>Abrasive Gradation B</t>
  </si>
  <si>
    <t>Select from drop-down menu</t>
  </si>
  <si>
    <t>Anticipated Delivery/Pick up Date:</t>
  </si>
  <si>
    <t>The Material will be:</t>
  </si>
  <si>
    <t>Delivery</t>
  </si>
  <si>
    <t>Delivered by Vendor (Hauling Charge)</t>
  </si>
  <si>
    <t>Picked up by User (No Hauling Charge)</t>
  </si>
  <si>
    <t>A.</t>
  </si>
  <si>
    <t>B.</t>
  </si>
  <si>
    <t>C.</t>
  </si>
  <si>
    <t>D.</t>
  </si>
  <si>
    <t>E.</t>
  </si>
  <si>
    <t>per Ton (quoted price not to exceed contract price)</t>
  </si>
  <si>
    <t>Total Delivery Cost:  B + [ (C+D) x (Estimated Haul Distance -1)]  =</t>
  </si>
  <si>
    <t>F.</t>
  </si>
  <si>
    <t>Total Material + Delivery Cost (A + E) x F  =</t>
  </si>
  <si>
    <t>AGENCY/USER COMPLETES THIS SECTION FOR QUICK QUOTE</t>
  </si>
  <si>
    <t>Quick Quote #</t>
  </si>
  <si>
    <t>CONTRACTOR COMPLETES THIS SECTION FOR QUICK QUOTE</t>
  </si>
  <si>
    <t>Phone #:</t>
  </si>
  <si>
    <t>only</t>
  </si>
  <si>
    <t>=</t>
  </si>
  <si>
    <t>PC68024</t>
  </si>
  <si>
    <t>PC68025</t>
  </si>
  <si>
    <t>PC68026</t>
  </si>
  <si>
    <t>PC68027</t>
  </si>
  <si>
    <t>PC68028</t>
  </si>
  <si>
    <t>PC68029</t>
  </si>
  <si>
    <t>PC68030</t>
  </si>
  <si>
    <t>PC68031</t>
  </si>
  <si>
    <t>PC68032</t>
  </si>
  <si>
    <t>PC68033</t>
  </si>
  <si>
    <t>PC68034</t>
  </si>
  <si>
    <t>PC68035</t>
  </si>
  <si>
    <t>PC68036</t>
  </si>
  <si>
    <t>PC68037</t>
  </si>
  <si>
    <t>PC68038</t>
  </si>
  <si>
    <t>PC68039</t>
  </si>
  <si>
    <t>PC68040</t>
  </si>
  <si>
    <t>PC68041</t>
  </si>
  <si>
    <t>PC68042</t>
  </si>
  <si>
    <t>PC68043</t>
  </si>
  <si>
    <t>PC68044</t>
  </si>
  <si>
    <t>PC68045</t>
  </si>
  <si>
    <t>PC68046</t>
  </si>
  <si>
    <t>PC68047</t>
  </si>
  <si>
    <t>PC68048</t>
  </si>
  <si>
    <t>PC68049</t>
  </si>
  <si>
    <t>PC68050</t>
  </si>
  <si>
    <t>PC68051</t>
  </si>
  <si>
    <t>PC68052</t>
  </si>
  <si>
    <t>PC68053</t>
  </si>
  <si>
    <t>PC68054</t>
  </si>
  <si>
    <t>PC68055</t>
  </si>
  <si>
    <t>PC68056</t>
  </si>
  <si>
    <t>PC68057</t>
  </si>
  <si>
    <t>PC68058</t>
  </si>
  <si>
    <t>PC68059</t>
  </si>
  <si>
    <t>PC68060</t>
  </si>
  <si>
    <t>PC68061</t>
  </si>
  <si>
    <t>PC68062</t>
  </si>
  <si>
    <t>PC68063</t>
  </si>
  <si>
    <t>PC68064</t>
  </si>
  <si>
    <t>PC68065</t>
  </si>
  <si>
    <t>PC68066</t>
  </si>
  <si>
    <t>PC68067</t>
  </si>
  <si>
    <t>PC68068</t>
  </si>
  <si>
    <t>PC68069</t>
  </si>
  <si>
    <t>PC68070</t>
  </si>
  <si>
    <t>Barre Stone Products Inc</t>
  </si>
  <si>
    <t>Barrett Paving Materials Inc</t>
  </si>
  <si>
    <t>Callanan Industries Inc 
D/B/A Iroquois Rock Products</t>
  </si>
  <si>
    <t>Carver Sand &amp; Gravel LLC</t>
  </si>
  <si>
    <t>Century Aggregates Inc</t>
  </si>
  <si>
    <t>Certified Road Constructors Inc 
D/B/A Material Sand &amp; Gravel</t>
  </si>
  <si>
    <t>Cobleskill Stone Products Inc</t>
  </si>
  <si>
    <t>Colarusso Quarry Co
a Division of A. Colarusso &amp; Son Inc</t>
  </si>
  <si>
    <t>Country Side Sand and Gravel Inc</t>
  </si>
  <si>
    <t>County Line Stone Co. Inc</t>
  </si>
  <si>
    <t>Cranesville Block Co Inc</t>
  </si>
  <si>
    <t>Cushing Stone Company Inc</t>
  </si>
  <si>
    <t>Dalrymple Gravel &amp; Contracting Co. Inc</t>
  </si>
  <si>
    <t>Dan Gernatt Gravel Products Inc</t>
  </si>
  <si>
    <t>Delaney Crushed Stone Products Inc</t>
  </si>
  <si>
    <t>E. Tetz &amp; Sons Inc</t>
  </si>
  <si>
    <t>Eastern Materials LLC</t>
  </si>
  <si>
    <t>Gernatt Asphalt Products Inc</t>
  </si>
  <si>
    <t>Hanson Aggregates NY LLC</t>
  </si>
  <si>
    <t>J.E. Sheehan Contracting Corporation</t>
  </si>
  <si>
    <t>Jamestown Macadam Inc</t>
  </si>
  <si>
    <t>JML Quarries Inc</t>
  </si>
  <si>
    <t>Jointa Galusha LLC</t>
  </si>
  <si>
    <t>Lafarge North America Inc</t>
  </si>
  <si>
    <t>Mitchell Stone Products LLC</t>
  </si>
  <si>
    <t>New Enterprise Stone &amp; Lime Co. Inc</t>
  </si>
  <si>
    <t>Pallette Stone Corporation</t>
  </si>
  <si>
    <t>Peckham Materials Corporation</t>
  </si>
  <si>
    <t>Pompa Bros Inc</t>
  </si>
  <si>
    <t>Putnam Materials Corporation</t>
  </si>
  <si>
    <t>RJ Valente Gravel Inc</t>
  </si>
  <si>
    <t>RMS Gravel Inc</t>
  </si>
  <si>
    <t>Seneca Stone Corporation</t>
  </si>
  <si>
    <t>Shelby Crushed Stone Inc</t>
  </si>
  <si>
    <t>Spallina Materials Inc</t>
  </si>
  <si>
    <t>Suit-Kote Corporation</t>
  </si>
  <si>
    <t>T.H. Kinsella Inc</t>
  </si>
  <si>
    <t>Thalle Industries Inc</t>
  </si>
  <si>
    <t>Tilcon New York Inc</t>
  </si>
  <si>
    <t>Tri-City Highway Products Inc</t>
  </si>
  <si>
    <t>Troy Sand &amp; Gravel Co Inc</t>
  </si>
  <si>
    <t>Upstone Materials Inc</t>
  </si>
  <si>
    <t>VS Virkler &amp; Son Inc</t>
  </si>
  <si>
    <t>Warren W Fane Inc</t>
  </si>
  <si>
    <t>William E Dailey Inc</t>
  </si>
  <si>
    <t>Wingdale Materials LLC</t>
  </si>
  <si>
    <t>Crushed Stone Size 1A</t>
  </si>
  <si>
    <t>Crushed Stone Size 1st</t>
  </si>
  <si>
    <t>Crushed Stone Size 1</t>
  </si>
  <si>
    <t>Crushed Stone Size 2</t>
  </si>
  <si>
    <t>Crushed Stone Size 3A</t>
  </si>
  <si>
    <t>Crushed Stone Size 3</t>
  </si>
  <si>
    <t>Crushed Gravel Size 1A</t>
  </si>
  <si>
    <t>Crushed Gravel Size 1st</t>
  </si>
  <si>
    <t>Crushed Gravel Size 1</t>
  </si>
  <si>
    <t>Crushed Gravel Size 2</t>
  </si>
  <si>
    <t>Crushed Gravel Size 3A</t>
  </si>
  <si>
    <t>Crushed Gravel Size 3</t>
  </si>
  <si>
    <t>Screened Gravel Size 1A</t>
  </si>
  <si>
    <t>Screened Gravel Size 1st</t>
  </si>
  <si>
    <t>Screened Gravel Size 1</t>
  </si>
  <si>
    <t>Screened Gravel Size 2</t>
  </si>
  <si>
    <t>Screened Gravel Size 3A</t>
  </si>
  <si>
    <t>Screened Gravel Size 3</t>
  </si>
  <si>
    <t>Crusher Run Size 1 inch</t>
  </si>
  <si>
    <t>Crusher Run Size #1, etc</t>
  </si>
  <si>
    <t>Crusher Run Size 1.5 inches</t>
  </si>
  <si>
    <t>Crusher Run Size 2 inches</t>
  </si>
  <si>
    <t>Select Granular Fill (Sub-grade)</t>
  </si>
  <si>
    <t>Gabion Stone  (Basket height = 12 inches)</t>
  </si>
  <si>
    <t>Group 33700 - FINE AND COARSE AGGREGATES (STATEWIDE)</t>
  </si>
  <si>
    <t xml:space="preserve">Award #23097   </t>
  </si>
  <si>
    <t>203.20</t>
  </si>
  <si>
    <t>Dolomite Products Company Inc D/B/A A.L Blades</t>
  </si>
  <si>
    <t>Barre Stone Products, Inc.</t>
  </si>
  <si>
    <t>4-18R</t>
  </si>
  <si>
    <t>4-18RFM</t>
  </si>
  <si>
    <t>Barrett Paving Materials Inc.</t>
  </si>
  <si>
    <t>2-12R</t>
  </si>
  <si>
    <t>7-1R</t>
  </si>
  <si>
    <t>7-21RS</t>
  </si>
  <si>
    <t>7-41RS</t>
  </si>
  <si>
    <t>7-9RS</t>
  </si>
  <si>
    <t>Callanan Industries, Inc. 
D/B/A Iroquois Rock Products</t>
  </si>
  <si>
    <t>1-2RS</t>
  </si>
  <si>
    <t>1-7R</t>
  </si>
  <si>
    <t>2-5R</t>
  </si>
  <si>
    <t>2-11R</t>
  </si>
  <si>
    <t>4-5R</t>
  </si>
  <si>
    <t>8-15RS</t>
  </si>
  <si>
    <t>9-37R</t>
  </si>
  <si>
    <t>2-19R</t>
  </si>
  <si>
    <t>2-19RFM</t>
  </si>
  <si>
    <t>9-39R</t>
  </si>
  <si>
    <t>9-39RFM</t>
  </si>
  <si>
    <t xml:space="preserve">Century Aggregates </t>
  </si>
  <si>
    <t>8-46R</t>
  </si>
  <si>
    <t>8-46RFM</t>
  </si>
  <si>
    <t>8-185G</t>
  </si>
  <si>
    <t>Certified Road Constructors Inc  
D/B/A Material Sand &amp; Gravel</t>
  </si>
  <si>
    <t>2-18R1</t>
  </si>
  <si>
    <t>2-18R2</t>
  </si>
  <si>
    <t>2-18RFM</t>
  </si>
  <si>
    <t>2-4F</t>
  </si>
  <si>
    <t>2-4F1</t>
  </si>
  <si>
    <t>2-4G</t>
  </si>
  <si>
    <t>Cobleskill Stone Products, Inc.</t>
  </si>
  <si>
    <t>1-27R</t>
  </si>
  <si>
    <t>9-10R</t>
  </si>
  <si>
    <t>9-48R</t>
  </si>
  <si>
    <t>9-48RFM</t>
  </si>
  <si>
    <t>9-6R</t>
  </si>
  <si>
    <t>Colarusso Quarry Co. 
a Div. of A. Colarusso &amp; Son</t>
  </si>
  <si>
    <t>8-17R</t>
  </si>
  <si>
    <t>8-17RFM</t>
  </si>
  <si>
    <t>Country Side Sand and Gravel, Inc.</t>
  </si>
  <si>
    <t>5-22F</t>
  </si>
  <si>
    <t>5-22G</t>
  </si>
  <si>
    <t>County Line Stone Co,. Inc</t>
  </si>
  <si>
    <t>5-7R</t>
  </si>
  <si>
    <t>5-7RS</t>
  </si>
  <si>
    <t>1-5F</t>
  </si>
  <si>
    <t>1-9F</t>
  </si>
  <si>
    <t>1-9G</t>
  </si>
  <si>
    <t>2-1F</t>
  </si>
  <si>
    <t>3-54 F</t>
  </si>
  <si>
    <t>3-54 G</t>
  </si>
  <si>
    <t>2-6R1</t>
  </si>
  <si>
    <t>2-6R1FM</t>
  </si>
  <si>
    <t>2-6RS1</t>
  </si>
  <si>
    <t>Dalrymple Gravel &amp; Contracting Co., Inc.</t>
  </si>
  <si>
    <t>6-21G</t>
  </si>
  <si>
    <t>6-75 G</t>
  </si>
  <si>
    <t>6-21G1</t>
  </si>
  <si>
    <t>6-21 GFM</t>
  </si>
  <si>
    <t>6-75 GFM</t>
  </si>
  <si>
    <t>Dan Gernatt Gravel Products. Inc.</t>
  </si>
  <si>
    <t>5-81F</t>
  </si>
  <si>
    <t>Delaney Crushed Stone Products, Inc.</t>
  </si>
  <si>
    <t>2-17R</t>
  </si>
  <si>
    <t>2-9F</t>
  </si>
  <si>
    <t>2-9G</t>
  </si>
  <si>
    <t>Dolomite Products Company, Inc. 
DBA A.L. Blades</t>
  </si>
  <si>
    <t>3-8R</t>
  </si>
  <si>
    <t>4-11R</t>
  </si>
  <si>
    <t>4-12R</t>
  </si>
  <si>
    <t>4-20R</t>
  </si>
  <si>
    <t>4-4R</t>
  </si>
  <si>
    <t>4-86F</t>
  </si>
  <si>
    <t>4-86G</t>
  </si>
  <si>
    <t>6-1R</t>
  </si>
  <si>
    <t>6-33 F</t>
  </si>
  <si>
    <t>6-33 G</t>
  </si>
  <si>
    <t>E. Tetz &amp; Sons, Inc.</t>
  </si>
  <si>
    <t>9-67F</t>
  </si>
  <si>
    <t>8-77R</t>
  </si>
  <si>
    <t>9-67G</t>
  </si>
  <si>
    <t>8-66R</t>
  </si>
  <si>
    <t>Gernatt Asphalt Products, Inc.</t>
  </si>
  <si>
    <t>5-39F</t>
  </si>
  <si>
    <t>5-39G</t>
  </si>
  <si>
    <t>5-64F</t>
  </si>
  <si>
    <t>5-64G</t>
  </si>
  <si>
    <t>2-10R</t>
  </si>
  <si>
    <t>2-14R</t>
  </si>
  <si>
    <t>2-16R</t>
  </si>
  <si>
    <t>2-18F</t>
  </si>
  <si>
    <t>2-1R</t>
  </si>
  <si>
    <t>2-9R</t>
  </si>
  <si>
    <t>3-10R</t>
  </si>
  <si>
    <t>3-11R</t>
  </si>
  <si>
    <t>3-14R</t>
  </si>
  <si>
    <t>3-17F</t>
  </si>
  <si>
    <t>3-17G</t>
  </si>
  <si>
    <t>3-3SR</t>
  </si>
  <si>
    <t>3-5F2</t>
  </si>
  <si>
    <t>3-9R</t>
  </si>
  <si>
    <t>4-10F</t>
  </si>
  <si>
    <t>4-10G</t>
  </si>
  <si>
    <t>4-10R</t>
  </si>
  <si>
    <t>4-3R</t>
  </si>
  <si>
    <t>4-8F</t>
  </si>
  <si>
    <t>4-8G</t>
  </si>
  <si>
    <t>4-8R</t>
  </si>
  <si>
    <t>4-9R</t>
  </si>
  <si>
    <t>6-8F</t>
  </si>
  <si>
    <t>6-8G</t>
  </si>
  <si>
    <t>7-20R</t>
  </si>
  <si>
    <t>7-5R</t>
  </si>
  <si>
    <t>7-8R</t>
  </si>
  <si>
    <t>7-31R</t>
  </si>
  <si>
    <t>n/a</t>
  </si>
  <si>
    <t>Jamestown Macadam, Inc</t>
  </si>
  <si>
    <t>5-33 F</t>
  </si>
  <si>
    <t>5-33 G</t>
  </si>
  <si>
    <t>9-2F</t>
  </si>
  <si>
    <t>9-38R</t>
  </si>
  <si>
    <t>1-52R</t>
  </si>
  <si>
    <t>1-97F</t>
  </si>
  <si>
    <t>1-97G</t>
  </si>
  <si>
    <t>5-30G</t>
  </si>
  <si>
    <t>5-5R</t>
  </si>
  <si>
    <t>5-4R</t>
  </si>
  <si>
    <t>1-3R</t>
  </si>
  <si>
    <t>7-7R</t>
  </si>
  <si>
    <t>New Enterprise Stone &amp; Lime CO., Inc</t>
  </si>
  <si>
    <t>5-1R</t>
  </si>
  <si>
    <t>5-3F</t>
  </si>
  <si>
    <t>5-3G</t>
  </si>
  <si>
    <t>5-3R</t>
  </si>
  <si>
    <t>New Enterprise Stone &amp; Lime Co., Inc</t>
  </si>
  <si>
    <t>6-49F</t>
  </si>
  <si>
    <t>6-49G</t>
  </si>
  <si>
    <t>Pallette Stone Corp.</t>
  </si>
  <si>
    <t>1-8R</t>
  </si>
  <si>
    <t>1-95F</t>
  </si>
  <si>
    <t>Peckham Materials Corp.</t>
  </si>
  <si>
    <t>1-10R</t>
  </si>
  <si>
    <t>1-10RFM</t>
  </si>
  <si>
    <t>1-11R</t>
  </si>
  <si>
    <t>1-11RFM</t>
  </si>
  <si>
    <t>1-120F</t>
  </si>
  <si>
    <t>1-120G</t>
  </si>
  <si>
    <t>1-30R</t>
  </si>
  <si>
    <t>1-30RFM</t>
  </si>
  <si>
    <t>1-39R</t>
  </si>
  <si>
    <t>1-39RFM</t>
  </si>
  <si>
    <t>1-43R</t>
  </si>
  <si>
    <t>1-85F</t>
  </si>
  <si>
    <t>1-85G</t>
  </si>
  <si>
    <t>1-90G</t>
  </si>
  <si>
    <t>8-3R</t>
  </si>
  <si>
    <t>8-3RFM</t>
  </si>
  <si>
    <t>Pompa Bros. Inc</t>
  </si>
  <si>
    <t>1-56R</t>
  </si>
  <si>
    <t>1-75F</t>
  </si>
  <si>
    <t>1-26R</t>
  </si>
  <si>
    <t>Putnam Matrerials Corp</t>
  </si>
  <si>
    <t>8-37RFM</t>
  </si>
  <si>
    <t>RJ Valente</t>
  </si>
  <si>
    <t>1-48R</t>
  </si>
  <si>
    <t>RMS Gravel, Inc.</t>
  </si>
  <si>
    <t>3-45F</t>
  </si>
  <si>
    <t>3-45G</t>
  </si>
  <si>
    <t>3-4R</t>
  </si>
  <si>
    <t>3-4RFM</t>
  </si>
  <si>
    <t>Shelby Crushed Stone, Inc.</t>
  </si>
  <si>
    <t>4-16R</t>
  </si>
  <si>
    <t>Spallina Materials, Inc.</t>
  </si>
  <si>
    <t>4-61F</t>
  </si>
  <si>
    <t>4-61G</t>
  </si>
  <si>
    <t>6-32F</t>
  </si>
  <si>
    <t>6-32G</t>
  </si>
  <si>
    <t>3-20F</t>
  </si>
  <si>
    <t>3-20G</t>
  </si>
  <si>
    <t>T. H. Kinsella, Inc.</t>
  </si>
  <si>
    <t>3-13R</t>
  </si>
  <si>
    <t>3-13RFM</t>
  </si>
  <si>
    <t>3-63F</t>
  </si>
  <si>
    <t>3-63G</t>
  </si>
  <si>
    <t>3-67F</t>
  </si>
  <si>
    <t>3-69G</t>
  </si>
  <si>
    <t>N/A</t>
  </si>
  <si>
    <t>Thalle Industries, Inc.</t>
  </si>
  <si>
    <t>8-54-R</t>
  </si>
  <si>
    <t>8-54-RFM</t>
  </si>
  <si>
    <t>Tilcon New York Inc.</t>
  </si>
  <si>
    <t>8-10R</t>
  </si>
  <si>
    <t>8-10RFM</t>
  </si>
  <si>
    <t>8-5R</t>
  </si>
  <si>
    <t>8-5RFM</t>
  </si>
  <si>
    <t>8-8R</t>
  </si>
  <si>
    <t>8-9R</t>
  </si>
  <si>
    <t>8-9RFM</t>
  </si>
  <si>
    <t>Tri-City Highway Products, Inc.</t>
  </si>
  <si>
    <t>9-43F1</t>
  </si>
  <si>
    <t>9-43F3</t>
  </si>
  <si>
    <t>9-43G1</t>
  </si>
  <si>
    <t>9-43GFM1</t>
  </si>
  <si>
    <t xml:space="preserve">Troy Sand &amp; Gravel </t>
  </si>
  <si>
    <t>1-100F</t>
  </si>
  <si>
    <t>1-141F</t>
  </si>
  <si>
    <t>1-143F</t>
  </si>
  <si>
    <t>1-143G</t>
  </si>
  <si>
    <t>1-23R1</t>
  </si>
  <si>
    <t>1-23RFM1</t>
  </si>
  <si>
    <t>1-29F</t>
  </si>
  <si>
    <t>1-29F1</t>
  </si>
  <si>
    <t>1-38RFM</t>
  </si>
  <si>
    <t xml:space="preserve">1-3G  </t>
  </si>
  <si>
    <t>Upstone Materials, Inc.</t>
  </si>
  <si>
    <t>1-28R</t>
  </si>
  <si>
    <t>1-28RFM</t>
  </si>
  <si>
    <t>1-35R</t>
  </si>
  <si>
    <t>1-35RFM</t>
  </si>
  <si>
    <t>1-44R</t>
  </si>
  <si>
    <t>1-44RFM</t>
  </si>
  <si>
    <t>1-70F</t>
  </si>
  <si>
    <t>2-20R</t>
  </si>
  <si>
    <t>7-19R</t>
  </si>
  <si>
    <t>7-19RFM</t>
  </si>
  <si>
    <t>7-3f</t>
  </si>
  <si>
    <t xml:space="preserve">Upstone Materials, Inc. </t>
  </si>
  <si>
    <t>7-3R</t>
  </si>
  <si>
    <t>VS Virkler &amp; Son, Inc</t>
  </si>
  <si>
    <t>7-58 F</t>
  </si>
  <si>
    <t>7-58 G</t>
  </si>
  <si>
    <t>7-34R</t>
  </si>
  <si>
    <t>7-28R</t>
  </si>
  <si>
    <t>Warren W. Fane, Inc</t>
  </si>
  <si>
    <t>106F</t>
  </si>
  <si>
    <t>163F</t>
  </si>
  <si>
    <t>1-89F</t>
  </si>
  <si>
    <t>William E. Dailey Inc.</t>
  </si>
  <si>
    <t>1-121F</t>
  </si>
  <si>
    <t>1-121G</t>
  </si>
  <si>
    <t>1-42R</t>
  </si>
  <si>
    <t>1-42RFM</t>
  </si>
  <si>
    <t>8-49R</t>
  </si>
  <si>
    <t>8-49RFM</t>
  </si>
  <si>
    <t>Quarry #</t>
  </si>
  <si>
    <t>Source Contractor</t>
  </si>
  <si>
    <t>DOT Quarry #</t>
  </si>
  <si>
    <r>
      <rPr>
        <b/>
        <sz val="11"/>
        <rFont val="Calibri"/>
        <family val="2"/>
        <scheme val="minor"/>
      </rPr>
      <t>NOTE:</t>
    </r>
    <r>
      <rPr>
        <sz val="11"/>
        <rFont val="Calibri"/>
        <family val="2"/>
        <scheme val="minor"/>
      </rPr>
      <t xml:space="preserve">
1.  The user and the Contractor understand that the "Total Material plus Delivery Cost"amount to be shown below includes all the needed price adjustments (when the Quick Quote form is sent to the Contractor).
</t>
    </r>
    <r>
      <rPr>
        <b/>
        <u/>
        <sz val="11"/>
        <rFont val="Calibri"/>
        <family val="2"/>
        <scheme val="minor"/>
      </rPr>
      <t>No extra charges are allowed.  All the needed price adjustments have already been applied within the award #23097's price pages which outline the "not to exceed" unit prices.</t>
    </r>
    <r>
      <rPr>
        <sz val="11"/>
        <rFont val="Calibri"/>
        <family val="2"/>
        <scheme val="minor"/>
      </rPr>
      <t xml:space="preserve">
For a list of contract prices refer to the award price page: </t>
    </r>
    <r>
      <rPr>
        <u/>
        <sz val="11"/>
        <color rgb="FF0070C0"/>
        <rFont val="Calibri"/>
        <family val="2"/>
        <scheme val="minor"/>
      </rPr>
      <t>https://www.ogs.ny.gov/purchase/spg/awards/3370023097CAN.htm</t>
    </r>
    <r>
      <rPr>
        <sz val="11"/>
        <rFont val="Calibri"/>
        <family val="2"/>
        <scheme val="minor"/>
      </rPr>
      <t xml:space="preserve">
2.  The Contractor understands that </t>
    </r>
    <r>
      <rPr>
        <b/>
        <u/>
        <sz val="11"/>
        <rFont val="Calibri"/>
        <family val="2"/>
        <scheme val="minor"/>
      </rPr>
      <t>at no time may a quick quote unit price exceed the contract price</t>
    </r>
    <r>
      <rPr>
        <sz val="11"/>
        <rFont val="Calibri"/>
        <family val="2"/>
        <scheme val="minor"/>
      </rPr>
      <t>.   Materials cost and hauling expenses can be lowered by the Contractor any time during the quick quote process.</t>
    </r>
  </si>
  <si>
    <r>
      <rPr>
        <b/>
        <sz val="11"/>
        <rFont val="Calibri"/>
        <family val="2"/>
        <scheme val="minor"/>
      </rPr>
      <t>NOTE:</t>
    </r>
    <r>
      <rPr>
        <sz val="11"/>
        <rFont val="Calibri"/>
        <family val="2"/>
        <scheme val="minor"/>
      </rPr>
      <t xml:space="preserve">
1.  The user and the Contractor understand that the "Total Material plus Delivery Cost"amount to be shown below includes all the needed price adjustments (when the Quick Quote form is sent to the Contractor).
</t>
    </r>
    <r>
      <rPr>
        <b/>
        <u/>
        <sz val="11"/>
        <rFont val="Calibri"/>
        <family val="2"/>
        <scheme val="minor"/>
      </rPr>
      <t>No extra charges are allowed.  All the needed price adjustments have already been applied within the award #23097's price pages which outline the "not to exceed" unit prices.</t>
    </r>
    <r>
      <rPr>
        <sz val="11"/>
        <rFont val="Calibri"/>
        <family val="2"/>
        <scheme val="minor"/>
      </rPr>
      <t xml:space="preserve">
For a list of contract prices refer to the award price page: </t>
    </r>
    <r>
      <rPr>
        <u/>
        <sz val="11"/>
        <color rgb="FF0070C0"/>
        <rFont val="Calibri"/>
        <family val="2"/>
        <scheme val="minor"/>
      </rPr>
      <t>https://www.ogs.ny.gov/purchase/spg/awards/3370023097CAN.htm</t>
    </r>
    <r>
      <rPr>
        <sz val="11"/>
        <rFont val="Calibri"/>
        <family val="2"/>
        <scheme val="minor"/>
      </rPr>
      <t xml:space="preserve">
2.  The Contractor understands that </t>
    </r>
    <r>
      <rPr>
        <b/>
        <sz val="11"/>
        <rFont val="Calibri"/>
        <family val="2"/>
        <scheme val="minor"/>
      </rPr>
      <t>at no time may a quick quote unit price exceed the contract price</t>
    </r>
    <r>
      <rPr>
        <sz val="11"/>
        <rFont val="Calibri"/>
        <family val="2"/>
        <scheme val="minor"/>
      </rPr>
      <t>.   Materials cost and hauling expenses can be lowered by the Contractor any time during the quick quote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</si>
</sst>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0"/>
    <numFmt numFmtId="165" formatCode="#,##0.000"/>
    <numFmt numFmtId="166" formatCode="mm/dd/yy;@"/>
    <numFmt numFmtId="167" formatCode="#,##0.0"/>
    <numFmt numFmtId="168" formatCode="[&lt;=9999999]###\-####;\(###\)\ ###\-####"/>
  </numFmts>
  <fonts count="25" x14ac:knownFonts="1">
    <font>
      <sz val="11"/>
      <color theme="1"/>
      <name val="Calibri"/>
      <family val="2"/>
      <scheme val="minor"/>
    </font>
    <font>
      <b/>
      <u/>
      <sz val="11"/>
      <color indexed="8"/>
      <name val="Times New Roman"/>
      <family val="1"/>
    </font>
    <font>
      <sz val="11"/>
      <color indexed="8"/>
      <name val="Times New Roman"/>
      <family val="1"/>
    </font>
    <font>
      <sz val="11"/>
      <name val="Times New Roman"/>
      <family val="1"/>
    </font>
    <font>
      <sz val="11"/>
      <color theme="1"/>
      <name val="Times New Roman"/>
      <family val="1"/>
    </font>
    <font>
      <i/>
      <sz val="11"/>
      <color theme="1"/>
      <name val="Times New Roman"/>
      <family val="1"/>
    </font>
    <font>
      <b/>
      <i/>
      <sz val="11"/>
      <color theme="1"/>
      <name val="Times New Roman"/>
      <family val="1"/>
    </font>
    <font>
      <sz val="9"/>
      <color theme="1"/>
      <name val="Times New Roman"/>
      <family val="1"/>
    </font>
    <font>
      <b/>
      <sz val="11"/>
      <color theme="1"/>
      <name val="Times New Roman"/>
      <family val="1"/>
    </font>
    <font>
      <b/>
      <u/>
      <sz val="11"/>
      <color theme="1"/>
      <name val="Times New Roman"/>
      <family val="1"/>
    </font>
    <font>
      <sz val="12"/>
      <color theme="1"/>
      <name val="Times New Roman"/>
      <family val="1"/>
    </font>
    <font>
      <u/>
      <sz val="11"/>
      <color theme="1"/>
      <name val="Times New Roman"/>
      <family val="1"/>
    </font>
    <font>
      <b/>
      <sz val="12"/>
      <color theme="1"/>
      <name val="Times New Roman"/>
      <family val="1"/>
    </font>
    <font>
      <b/>
      <i/>
      <u/>
      <sz val="11"/>
      <color theme="1"/>
      <name val="Times New Roman"/>
      <family val="1"/>
    </font>
    <font>
      <sz val="10"/>
      <color theme="1"/>
      <name val="Times New Roman"/>
      <family val="1"/>
    </font>
    <font>
      <sz val="10"/>
      <name val="Arial"/>
      <family val="2"/>
    </font>
    <font>
      <sz val="11"/>
      <color rgb="FF000000"/>
      <name val="Times New Roman"/>
      <family val="1"/>
    </font>
    <font>
      <sz val="10"/>
      <name val="Times New Roman"/>
      <family val="1"/>
    </font>
    <font>
      <b/>
      <sz val="18"/>
      <color theme="0"/>
      <name val="Times New Roman"/>
      <family val="1"/>
    </font>
    <font>
      <b/>
      <i/>
      <sz val="12"/>
      <color theme="1"/>
      <name val="Times New Roman"/>
      <family val="1"/>
    </font>
    <font>
      <u/>
      <sz val="11"/>
      <color theme="10"/>
      <name val="Calibri"/>
      <family val="2"/>
      <scheme val="minor"/>
    </font>
    <font>
      <sz val="11"/>
      <name val="Calibri"/>
      <family val="2"/>
      <scheme val="minor"/>
    </font>
    <font>
      <b/>
      <u/>
      <sz val="11"/>
      <name val="Calibri"/>
      <family val="2"/>
      <scheme val="minor"/>
    </font>
    <font>
      <u/>
      <sz val="11"/>
      <color rgb="FF0070C0"/>
      <name val="Calibri"/>
      <family val="2"/>
      <scheme val="minor"/>
    </font>
    <font>
      <b/>
      <sz val="1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s>
  <borders count="29">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44" fontId="15" fillId="0" borderId="0" applyFont="0" applyFill="0" applyBorder="0" applyAlignment="0" applyProtection="0"/>
    <xf numFmtId="0" fontId="20" fillId="0" borderId="0" applyNumberFormat="0" applyFill="0" applyBorder="0" applyAlignment="0" applyProtection="0"/>
    <xf numFmtId="0" fontId="15" fillId="0" borderId="0"/>
  </cellStyleXfs>
  <cellXfs count="174">
    <xf numFmtId="0" fontId="0" fillId="0" borderId="0" xfId="0"/>
    <xf numFmtId="0" fontId="4" fillId="0" borderId="0" xfId="0" applyFont="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5" fillId="0" borderId="13" xfId="0" applyFont="1" applyBorder="1" applyAlignment="1" applyProtection="1">
      <alignment horizontal="left" vertical="center"/>
      <protection hidden="1"/>
    </xf>
    <xf numFmtId="0" fontId="4" fillId="0" borderId="14" xfId="0" applyFont="1" applyBorder="1" applyAlignment="1" applyProtection="1">
      <alignment vertical="center"/>
      <protection hidden="1"/>
    </xf>
    <xf numFmtId="0" fontId="4" fillId="0" borderId="14"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0" fontId="7" fillId="0" borderId="0" xfId="0" applyFont="1" applyBorder="1" applyAlignment="1" applyProtection="1">
      <alignment vertical="top" wrapText="1"/>
      <protection hidden="1"/>
    </xf>
    <xf numFmtId="165" fontId="4" fillId="0" borderId="0" xfId="0" applyNumberFormat="1" applyFont="1" applyBorder="1" applyAlignment="1" applyProtection="1">
      <alignment vertical="center"/>
      <protection hidden="1"/>
    </xf>
    <xf numFmtId="0" fontId="4" fillId="0" borderId="11" xfId="0" applyFont="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49" fontId="4" fillId="0" borderId="0" xfId="0" applyNumberFormat="1" applyFont="1" applyFill="1" applyBorder="1" applyAlignment="1" applyProtection="1">
      <alignment horizontal="center" vertical="center" shrinkToFit="1"/>
      <protection hidden="1"/>
    </xf>
    <xf numFmtId="0" fontId="6" fillId="0" borderId="16" xfId="0" applyFont="1" applyBorder="1" applyAlignment="1" applyProtection="1">
      <alignment horizontal="left" vertical="center" shrinkToFit="1"/>
      <protection hidden="1"/>
    </xf>
    <xf numFmtId="0" fontId="4" fillId="0" borderId="11" xfId="0" applyFont="1" applyBorder="1" applyAlignment="1" applyProtection="1">
      <alignment vertical="center" shrinkToFit="1"/>
      <protection hidden="1"/>
    </xf>
    <xf numFmtId="0" fontId="4" fillId="0" borderId="0" xfId="0" applyFont="1" applyProtection="1">
      <protection hidden="1"/>
    </xf>
    <xf numFmtId="0" fontId="4" fillId="0" borderId="11" xfId="0" applyFont="1" applyBorder="1" applyAlignment="1" applyProtection="1">
      <alignment horizontal="left" vertical="center" shrinkToFit="1"/>
      <protection hidden="1"/>
    </xf>
    <xf numFmtId="0" fontId="4" fillId="0" borderId="0" xfId="0" applyFont="1" applyBorder="1" applyAlignment="1" applyProtection="1">
      <alignment horizontal="left" vertical="center" shrinkToFit="1"/>
      <protection hidden="1"/>
    </xf>
    <xf numFmtId="0" fontId="8" fillId="0" borderId="0" xfId="0" applyFont="1" applyAlignment="1" applyProtection="1">
      <alignment horizontal="left" vertical="center"/>
      <protection hidden="1"/>
    </xf>
    <xf numFmtId="0" fontId="4" fillId="0" borderId="10" xfId="0" applyFont="1" applyBorder="1" applyAlignment="1" applyProtection="1">
      <alignment horizontal="left" vertical="center" shrinkToFit="1"/>
      <protection hidden="1"/>
    </xf>
    <xf numFmtId="0" fontId="8" fillId="0" borderId="11" xfId="0" applyFont="1" applyBorder="1" applyAlignment="1" applyProtection="1">
      <alignment horizontal="center" vertical="center"/>
      <protection hidden="1"/>
    </xf>
    <xf numFmtId="0" fontId="7" fillId="0" borderId="11" xfId="0" applyFont="1" applyBorder="1" applyAlignment="1" applyProtection="1">
      <alignment vertical="top" wrapText="1"/>
      <protection hidden="1"/>
    </xf>
    <xf numFmtId="0" fontId="7" fillId="0" borderId="12" xfId="0" applyFont="1" applyBorder="1" applyAlignment="1" applyProtection="1">
      <alignment vertical="top" wrapText="1"/>
      <protection hidden="1"/>
    </xf>
    <xf numFmtId="0" fontId="7" fillId="0" borderId="14" xfId="0" applyFont="1" applyBorder="1" applyAlignment="1" applyProtection="1">
      <alignment vertical="top" wrapText="1"/>
      <protection hidden="1"/>
    </xf>
    <xf numFmtId="0" fontId="4" fillId="0" borderId="16" xfId="0" applyFont="1" applyBorder="1" applyAlignment="1" applyProtection="1">
      <alignment horizontal="left" vertical="center" shrinkToFit="1"/>
      <protection hidden="1"/>
    </xf>
    <xf numFmtId="0" fontId="4" fillId="0" borderId="7" xfId="0" applyFont="1" applyBorder="1" applyAlignment="1" applyProtection="1">
      <alignment horizontal="left" vertical="center" shrinkToFit="1"/>
      <protection hidden="1"/>
    </xf>
    <xf numFmtId="0" fontId="7" fillId="0" borderId="7" xfId="0" applyFont="1" applyBorder="1" applyAlignment="1" applyProtection="1">
      <alignment vertical="top" wrapText="1"/>
      <protection hidden="1"/>
    </xf>
    <xf numFmtId="0" fontId="7" fillId="0" borderId="15" xfId="0" applyFont="1" applyBorder="1" applyAlignment="1" applyProtection="1">
      <alignment vertical="top" wrapText="1"/>
      <protection hidden="1"/>
    </xf>
    <xf numFmtId="49" fontId="4" fillId="2" borderId="7" xfId="0" applyNumberFormat="1" applyFont="1" applyFill="1" applyBorder="1" applyAlignment="1" applyProtection="1">
      <alignment horizontal="left" vertical="center" shrinkToFit="1"/>
      <protection locked="0"/>
    </xf>
    <xf numFmtId="49" fontId="4" fillId="2" borderId="7" xfId="0" applyNumberFormat="1" applyFont="1" applyFill="1" applyBorder="1" applyAlignment="1" applyProtection="1">
      <alignment vertical="center" shrinkToFit="1"/>
      <protection locked="0"/>
    </xf>
    <xf numFmtId="0" fontId="4" fillId="0" borderId="0" xfId="0" applyFont="1" applyBorder="1" applyAlignment="1" applyProtection="1">
      <alignment horizontal="left" vertical="center"/>
      <protection hidden="1"/>
    </xf>
    <xf numFmtId="49" fontId="4" fillId="2" borderId="7" xfId="0" applyNumberFormat="1" applyFont="1" applyFill="1" applyBorder="1" applyAlignment="1" applyProtection="1">
      <alignment horizontal="left" vertical="center" shrinkToFit="1"/>
      <protection locked="0"/>
    </xf>
    <xf numFmtId="49" fontId="3" fillId="0" borderId="0" xfId="0" applyNumberFormat="1" applyFont="1" applyFill="1" applyBorder="1" applyAlignment="1" applyProtection="1">
      <alignment shrinkToFit="1"/>
      <protection hidden="1"/>
    </xf>
    <xf numFmtId="0" fontId="3" fillId="0" borderId="0" xfId="0" applyNumberFormat="1" applyFont="1" applyFill="1" applyBorder="1" applyAlignment="1" applyProtection="1">
      <alignment shrinkToFit="1"/>
      <protection hidden="1"/>
    </xf>
    <xf numFmtId="0" fontId="4" fillId="0" borderId="10" xfId="0" applyFont="1" applyBorder="1" applyAlignment="1" applyProtection="1">
      <alignment horizontal="left" vertical="center"/>
      <protection hidden="1"/>
    </xf>
    <xf numFmtId="0" fontId="4" fillId="0" borderId="11" xfId="0" applyFont="1" applyBorder="1" applyAlignment="1" applyProtection="1">
      <alignment horizontal="center" vertical="center"/>
      <protection hidden="1"/>
    </xf>
    <xf numFmtId="0" fontId="6" fillId="0" borderId="13" xfId="0" applyFont="1" applyBorder="1" applyAlignment="1" applyProtection="1">
      <alignment horizontal="left" vertical="center" shrinkToFit="1"/>
      <protection hidden="1"/>
    </xf>
    <xf numFmtId="0" fontId="5" fillId="0" borderId="16" xfId="0" applyFont="1" applyBorder="1" applyAlignment="1" applyProtection="1">
      <alignment horizontal="left" vertical="center"/>
      <protection hidden="1"/>
    </xf>
    <xf numFmtId="0" fontId="4" fillId="0" borderId="7"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6" fillId="0" borderId="13" xfId="0" applyFont="1" applyFill="1" applyBorder="1" applyAlignment="1" applyProtection="1">
      <alignment horizontal="left" vertical="center" shrinkToFit="1"/>
      <protection hidden="1"/>
    </xf>
    <xf numFmtId="0" fontId="4" fillId="0" borderId="0" xfId="0" applyFont="1" applyBorder="1" applyAlignment="1" applyProtection="1">
      <alignment horizontal="left" vertical="center" shrinkToFit="1"/>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protection hidden="1"/>
    </xf>
    <xf numFmtId="49" fontId="3" fillId="0" borderId="0" xfId="0" applyNumberFormat="1" applyFont="1" applyFill="1" applyBorder="1" applyAlignment="1" applyProtection="1">
      <alignment vertical="center" shrinkToFit="1"/>
      <protection hidden="1"/>
    </xf>
    <xf numFmtId="49" fontId="3" fillId="0" borderId="0" xfId="0" applyNumberFormat="1" applyFont="1" applyFill="1" applyBorder="1" applyAlignment="1" applyProtection="1">
      <alignment wrapText="1" shrinkToFit="1"/>
      <protection hidden="1"/>
    </xf>
    <xf numFmtId="49" fontId="3" fillId="0" borderId="0" xfId="0" applyNumberFormat="1" applyFont="1" applyFill="1" applyBorder="1" applyAlignment="1" applyProtection="1">
      <alignment vertical="top" shrinkToFit="1"/>
      <protection hidden="1"/>
    </xf>
    <xf numFmtId="0" fontId="8" fillId="0" borderId="0" xfId="0" applyFont="1"/>
    <xf numFmtId="0" fontId="4" fillId="0" borderId="0" xfId="0" applyFont="1"/>
    <xf numFmtId="0" fontId="16" fillId="0" borderId="0" xfId="0" applyFont="1" applyFill="1" applyAlignment="1">
      <alignment vertical="center"/>
    </xf>
    <xf numFmtId="44" fontId="17" fillId="0" borderId="0" xfId="1" applyFont="1" applyFill="1" applyBorder="1" applyAlignment="1" applyProtection="1">
      <alignment horizontal="left" vertical="center" wrapText="1"/>
      <protection hidden="1"/>
    </xf>
    <xf numFmtId="0" fontId="14" fillId="0" borderId="0" xfId="0" applyFont="1" applyAlignment="1">
      <alignment horizontal="left" vertical="top"/>
    </xf>
    <xf numFmtId="49" fontId="4" fillId="0" borderId="0" xfId="0" applyNumberFormat="1" applyFont="1" applyAlignment="1" applyProtection="1">
      <alignment horizontal="left" vertical="center"/>
      <protection hidden="1"/>
    </xf>
    <xf numFmtId="49" fontId="14" fillId="0" borderId="0" xfId="0" applyNumberFormat="1" applyFont="1" applyAlignment="1" applyProtection="1">
      <alignment horizontal="left" vertical="top"/>
      <protection hidden="1"/>
    </xf>
    <xf numFmtId="49" fontId="4" fillId="0" borderId="0" xfId="0" applyNumberFormat="1" applyFont="1"/>
    <xf numFmtId="0" fontId="15" fillId="0" borderId="0" xfId="3" applyNumberFormat="1" applyFont="1" applyFill="1" applyBorder="1" applyAlignment="1" applyProtection="1">
      <alignment vertical="center"/>
      <protection hidden="1"/>
    </xf>
    <xf numFmtId="0" fontId="15" fillId="0" borderId="0" xfId="3" applyNumberFormat="1" applyFont="1" applyFill="1" applyBorder="1" applyAlignment="1" applyProtection="1">
      <alignment horizontal="left" vertical="center"/>
      <protection hidden="1"/>
    </xf>
    <xf numFmtId="0" fontId="15" fillId="0" borderId="0" xfId="3" applyNumberFormat="1" applyFont="1" applyFill="1" applyBorder="1" applyAlignment="1" applyProtection="1">
      <alignment horizontal="left" vertical="center" wrapText="1"/>
      <protection hidden="1"/>
    </xf>
    <xf numFmtId="0" fontId="15" fillId="0" borderId="0" xfId="3" applyNumberFormat="1" applyFont="1" applyFill="1" applyBorder="1" applyAlignment="1" applyProtection="1">
      <alignment vertical="center" wrapText="1"/>
      <protection hidden="1"/>
    </xf>
    <xf numFmtId="0" fontId="15" fillId="0" borderId="0" xfId="3" applyNumberFormat="1" applyFont="1" applyFill="1" applyBorder="1" applyAlignment="1" applyProtection="1">
      <alignment wrapText="1"/>
      <protection hidden="1"/>
    </xf>
    <xf numFmtId="0" fontId="15" fillId="0" borderId="0" xfId="3" applyNumberFormat="1" applyFont="1" applyFill="1" applyBorder="1" applyProtection="1">
      <protection hidden="1"/>
    </xf>
    <xf numFmtId="0" fontId="15" fillId="0" borderId="0" xfId="3" applyNumberFormat="1" applyFont="1" applyFill="1" applyBorder="1" applyAlignment="1" applyProtection="1">
      <alignment horizontal="left"/>
      <protection hidden="1"/>
    </xf>
    <xf numFmtId="0" fontId="4" fillId="0" borderId="0" xfId="0" applyNumberFormat="1" applyFont="1" applyAlignment="1" applyProtection="1">
      <alignment horizontal="left" vertical="center"/>
      <protection hidden="1"/>
    </xf>
    <xf numFmtId="0" fontId="8" fillId="0" borderId="7" xfId="0" applyFont="1" applyBorder="1" applyAlignment="1" applyProtection="1">
      <alignment horizontal="left" vertical="center" shrinkToFit="1"/>
      <protection hidden="1"/>
    </xf>
    <xf numFmtId="0" fontId="8" fillId="0" borderId="15" xfId="0" applyFont="1" applyBorder="1" applyAlignment="1" applyProtection="1">
      <alignment horizontal="left" vertical="center" shrinkToFit="1"/>
      <protection hidden="1"/>
    </xf>
    <xf numFmtId="164" fontId="4" fillId="4" borderId="7" xfId="0" applyNumberFormat="1" applyFont="1" applyFill="1" applyBorder="1" applyAlignment="1" applyProtection="1">
      <alignment horizontal="center" vertical="center" shrinkToFit="1"/>
      <protection locked="0" hidden="1"/>
    </xf>
    <xf numFmtId="0" fontId="4" fillId="0" borderId="0" xfId="0" applyFont="1" applyBorder="1" applyAlignment="1" applyProtection="1">
      <alignment horizontal="left" vertical="center" shrinkToFit="1"/>
      <protection hidden="1"/>
    </xf>
    <xf numFmtId="0" fontId="4" fillId="0" borderId="14" xfId="0" applyFont="1" applyBorder="1" applyAlignment="1" applyProtection="1">
      <alignment horizontal="left" vertical="center" shrinkToFit="1"/>
      <protection hidden="1"/>
    </xf>
    <xf numFmtId="164" fontId="8" fillId="0" borderId="7" xfId="0" applyNumberFormat="1"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protection hidden="1"/>
    </xf>
    <xf numFmtId="49" fontId="4" fillId="4" borderId="7" xfId="0" applyNumberFormat="1" applyFont="1" applyFill="1" applyBorder="1" applyAlignment="1" applyProtection="1">
      <alignment horizontal="center" vertical="center" shrinkToFit="1"/>
      <protection locked="0"/>
    </xf>
    <xf numFmtId="4" fontId="4" fillId="4" borderId="7" xfId="0" applyNumberFormat="1" applyFont="1" applyFill="1" applyBorder="1" applyAlignment="1" applyProtection="1">
      <alignment horizontal="center" vertical="center" shrinkToFit="1"/>
      <protection locked="0" hidden="1"/>
    </xf>
    <xf numFmtId="49" fontId="4" fillId="0" borderId="0" xfId="0" applyNumberFormat="1" applyFont="1" applyBorder="1" applyAlignment="1" applyProtection="1">
      <alignment horizontal="left" vertical="center"/>
      <protection hidden="1"/>
    </xf>
    <xf numFmtId="0" fontId="10" fillId="0" borderId="0" xfId="0" applyFont="1" applyBorder="1" applyAlignment="1" applyProtection="1">
      <alignment horizontal="left" vertical="center" indent="1" shrinkToFit="1"/>
      <protection hidden="1"/>
    </xf>
    <xf numFmtId="0" fontId="13" fillId="0" borderId="0" xfId="0" applyFont="1" applyBorder="1" applyAlignment="1" applyProtection="1">
      <alignment horizontal="left" vertical="center" shrinkToFit="1"/>
      <protection hidden="1"/>
    </xf>
    <xf numFmtId="0" fontId="8" fillId="3" borderId="16" xfId="0" applyNumberFormat="1" applyFont="1" applyFill="1" applyBorder="1" applyAlignment="1" applyProtection="1">
      <alignment horizontal="left" shrinkToFit="1"/>
      <protection hidden="1"/>
    </xf>
    <xf numFmtId="0" fontId="8" fillId="3" borderId="7" xfId="0" applyNumberFormat="1" applyFont="1" applyFill="1" applyBorder="1" applyAlignment="1" applyProtection="1">
      <alignment horizontal="left" shrinkToFit="1"/>
      <protection hidden="1"/>
    </xf>
    <xf numFmtId="0" fontId="8" fillId="3" borderId="15" xfId="0" applyNumberFormat="1" applyFont="1" applyFill="1" applyBorder="1" applyAlignment="1" applyProtection="1">
      <alignment horizontal="left" shrinkToFit="1"/>
      <protection hidden="1"/>
    </xf>
    <xf numFmtId="0" fontId="8" fillId="0" borderId="0" xfId="0" applyFont="1" applyBorder="1" applyAlignment="1" applyProtection="1">
      <alignment horizontal="left" shrinkToFit="1"/>
      <protection hidden="1"/>
    </xf>
    <xf numFmtId="165" fontId="4" fillId="0" borderId="0" xfId="0" applyNumberFormat="1" applyFont="1" applyBorder="1" applyAlignment="1" applyProtection="1">
      <alignment horizontal="left" shrinkToFit="1"/>
      <protection hidden="1"/>
    </xf>
    <xf numFmtId="0" fontId="8" fillId="3" borderId="10" xfId="0" applyFont="1" applyFill="1" applyBorder="1" applyAlignment="1" applyProtection="1">
      <alignment horizontal="left" shrinkToFit="1"/>
      <protection hidden="1"/>
    </xf>
    <xf numFmtId="0" fontId="8" fillId="3" borderId="11" xfId="0" applyFont="1" applyFill="1" applyBorder="1" applyAlignment="1" applyProtection="1">
      <alignment horizontal="left" shrinkToFit="1"/>
      <protection hidden="1"/>
    </xf>
    <xf numFmtId="0" fontId="8" fillId="3" borderId="12" xfId="0" applyFont="1" applyFill="1" applyBorder="1" applyAlignment="1" applyProtection="1">
      <alignment horizontal="left" shrinkToFit="1"/>
      <protection hidden="1"/>
    </xf>
    <xf numFmtId="0" fontId="4" fillId="2" borderId="0" xfId="0" applyFont="1" applyFill="1" applyAlignment="1" applyProtection="1">
      <alignment horizontal="center" vertical="center"/>
      <protection locked="0"/>
    </xf>
    <xf numFmtId="49" fontId="4" fillId="0" borderId="7" xfId="0" applyNumberFormat="1" applyFont="1" applyFill="1" applyBorder="1" applyAlignment="1" applyProtection="1">
      <alignment horizontal="left" vertical="center" shrinkToFit="1"/>
      <protection hidden="1"/>
    </xf>
    <xf numFmtId="0" fontId="4" fillId="0" borderId="7" xfId="0" applyNumberFormat="1" applyFont="1" applyFill="1" applyBorder="1" applyAlignment="1" applyProtection="1">
      <alignment horizontal="left" vertical="center" shrinkToFit="1"/>
      <protection hidden="1"/>
    </xf>
    <xf numFmtId="49" fontId="11" fillId="4" borderId="0" xfId="0" applyNumberFormat="1"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left" vertical="center" shrinkToFit="1"/>
      <protection locked="0"/>
    </xf>
    <xf numFmtId="168" fontId="4" fillId="2" borderId="7" xfId="0" applyNumberFormat="1" applyFont="1" applyFill="1" applyBorder="1" applyAlignment="1" applyProtection="1">
      <alignment horizontal="left" vertical="center" shrinkToFit="1"/>
      <protection locked="0"/>
    </xf>
    <xf numFmtId="0" fontId="4" fillId="0" borderId="0" xfId="0" applyFont="1" applyBorder="1" applyAlignment="1" applyProtection="1">
      <alignment horizontal="right" vertical="center" shrinkToFit="1"/>
      <protection hidden="1"/>
    </xf>
    <xf numFmtId="0" fontId="4" fillId="0" borderId="7" xfId="0" applyFont="1" applyBorder="1" applyAlignment="1" applyProtection="1">
      <alignment horizontal="left" vertical="top" shrinkToFit="1"/>
      <protection hidden="1"/>
    </xf>
    <xf numFmtId="49" fontId="4" fillId="4" borderId="7"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top" wrapText="1" shrinkToFit="1"/>
      <protection locked="0"/>
    </xf>
    <xf numFmtId="49" fontId="4" fillId="2" borderId="11" xfId="0" applyNumberFormat="1" applyFont="1" applyFill="1" applyBorder="1" applyAlignment="1" applyProtection="1">
      <alignment horizontal="left" vertical="top" shrinkToFit="1"/>
      <protection locked="0"/>
    </xf>
    <xf numFmtId="49" fontId="4" fillId="2" borderId="12" xfId="0" applyNumberFormat="1" applyFont="1" applyFill="1" applyBorder="1" applyAlignment="1" applyProtection="1">
      <alignment horizontal="left" vertical="top" shrinkToFit="1"/>
      <protection locked="0"/>
    </xf>
    <xf numFmtId="49" fontId="4" fillId="2" borderId="13" xfId="0" applyNumberFormat="1" applyFont="1" applyFill="1" applyBorder="1" applyAlignment="1" applyProtection="1">
      <alignment horizontal="left" vertical="top" shrinkToFit="1"/>
      <protection locked="0"/>
    </xf>
    <xf numFmtId="49" fontId="4" fillId="2" borderId="0" xfId="0" applyNumberFormat="1" applyFont="1" applyFill="1" applyBorder="1" applyAlignment="1" applyProtection="1">
      <alignment horizontal="left" vertical="top" shrinkToFit="1"/>
      <protection locked="0"/>
    </xf>
    <xf numFmtId="49" fontId="4" fillId="2" borderId="14" xfId="0" applyNumberFormat="1" applyFont="1" applyFill="1" applyBorder="1" applyAlignment="1" applyProtection="1">
      <alignment horizontal="left" vertical="top" shrinkToFit="1"/>
      <protection locked="0"/>
    </xf>
    <xf numFmtId="49" fontId="4" fillId="2" borderId="16" xfId="0" applyNumberFormat="1" applyFont="1" applyFill="1" applyBorder="1" applyAlignment="1" applyProtection="1">
      <alignment horizontal="left" vertical="top" shrinkToFit="1"/>
      <protection locked="0"/>
    </xf>
    <xf numFmtId="49" fontId="4" fillId="2" borderId="7" xfId="0" applyNumberFormat="1" applyFont="1" applyFill="1" applyBorder="1" applyAlignment="1" applyProtection="1">
      <alignment horizontal="left" vertical="top" shrinkToFit="1"/>
      <protection locked="0"/>
    </xf>
    <xf numFmtId="49" fontId="4" fillId="2" borderId="15" xfId="0" applyNumberFormat="1" applyFont="1" applyFill="1" applyBorder="1" applyAlignment="1" applyProtection="1">
      <alignment horizontal="left" vertical="top" shrinkToFit="1"/>
      <protection locked="0"/>
    </xf>
    <xf numFmtId="0" fontId="18" fillId="6" borderId="23" xfId="0" applyFont="1" applyFill="1" applyBorder="1" applyAlignment="1" applyProtection="1">
      <alignment horizontal="center" vertical="center" shrinkToFit="1"/>
      <protection hidden="1"/>
    </xf>
    <xf numFmtId="0" fontId="18" fillId="6" borderId="24" xfId="0" applyFont="1" applyFill="1" applyBorder="1" applyAlignment="1" applyProtection="1">
      <alignment horizontal="center" vertical="center" shrinkToFit="1"/>
      <protection hidden="1"/>
    </xf>
    <xf numFmtId="0" fontId="18" fillId="6" borderId="25" xfId="0" applyFont="1" applyFill="1" applyBorder="1" applyAlignment="1" applyProtection="1">
      <alignment horizontal="center" vertical="center" shrinkToFit="1"/>
      <protection hidden="1"/>
    </xf>
    <xf numFmtId="0" fontId="4" fillId="0" borderId="0" xfId="0" applyFont="1" applyBorder="1" applyAlignment="1" applyProtection="1">
      <alignment horizontal="left" shrinkToFit="1"/>
      <protection hidden="1"/>
    </xf>
    <xf numFmtId="0" fontId="18" fillId="6" borderId="26" xfId="0" applyFont="1" applyFill="1" applyBorder="1" applyAlignment="1" applyProtection="1">
      <alignment horizontal="center" vertical="center" shrinkToFit="1"/>
      <protection hidden="1"/>
    </xf>
    <xf numFmtId="0" fontId="18" fillId="6" borderId="27" xfId="0" applyFont="1" applyFill="1" applyBorder="1" applyAlignment="1" applyProtection="1">
      <alignment horizontal="center" vertical="center" shrinkToFit="1"/>
      <protection hidden="1"/>
    </xf>
    <xf numFmtId="0" fontId="18" fillId="6" borderId="28" xfId="0" applyFont="1" applyFill="1" applyBorder="1" applyAlignment="1" applyProtection="1">
      <alignment horizontal="center" vertical="center" shrinkToFit="1"/>
      <protection hidden="1"/>
    </xf>
    <xf numFmtId="0" fontId="19" fillId="5" borderId="17" xfId="0" applyFont="1" applyFill="1" applyBorder="1" applyAlignment="1" applyProtection="1">
      <alignment horizontal="center" vertical="center" shrinkToFit="1"/>
      <protection hidden="1"/>
    </xf>
    <xf numFmtId="0" fontId="19" fillId="5" borderId="18" xfId="0" applyFont="1" applyFill="1" applyBorder="1" applyAlignment="1" applyProtection="1">
      <alignment horizontal="center" vertical="center" shrinkToFit="1"/>
      <protection hidden="1"/>
    </xf>
    <xf numFmtId="0" fontId="19" fillId="5" borderId="19" xfId="0" applyFont="1" applyFill="1" applyBorder="1" applyAlignment="1" applyProtection="1">
      <alignment horizontal="center" vertical="center" shrinkToFit="1"/>
      <protection hidden="1"/>
    </xf>
    <xf numFmtId="0" fontId="20" fillId="0" borderId="20" xfId="2" applyBorder="1" applyAlignment="1" applyProtection="1">
      <alignment horizontal="left" vertical="center" wrapText="1"/>
      <protection hidden="1"/>
    </xf>
    <xf numFmtId="0" fontId="20" fillId="0" borderId="21" xfId="2" applyBorder="1" applyAlignment="1" applyProtection="1">
      <alignment horizontal="left" vertical="center"/>
      <protection hidden="1"/>
    </xf>
    <xf numFmtId="0" fontId="20" fillId="0" borderId="22" xfId="2" applyBorder="1" applyAlignment="1" applyProtection="1">
      <alignment horizontal="left" vertical="center"/>
      <protection hidden="1"/>
    </xf>
    <xf numFmtId="0" fontId="4" fillId="0" borderId="0" xfId="0" applyFont="1" applyBorder="1" applyAlignment="1" applyProtection="1">
      <alignment horizontal="right" shrinkToFit="1"/>
      <protection hidden="1"/>
    </xf>
    <xf numFmtId="0" fontId="9" fillId="0" borderId="0" xfId="0" applyFont="1" applyBorder="1" applyAlignment="1" applyProtection="1">
      <alignment horizontal="left" vertical="center" shrinkToFit="1"/>
      <protection hidden="1"/>
    </xf>
    <xf numFmtId="0" fontId="10" fillId="0" borderId="0" xfId="0" applyFont="1" applyBorder="1" applyAlignment="1" applyProtection="1">
      <alignment horizontal="center" vertical="center" shrinkToFit="1"/>
      <protection hidden="1"/>
    </xf>
    <xf numFmtId="49" fontId="4" fillId="4" borderId="7" xfId="0" applyNumberFormat="1" applyFont="1" applyFill="1" applyBorder="1" applyAlignment="1" applyProtection="1">
      <alignment horizontal="center" vertical="center" wrapText="1" shrinkToFit="1"/>
      <protection locked="0"/>
    </xf>
    <xf numFmtId="0" fontId="8" fillId="0" borderId="0" xfId="0" applyFont="1" applyBorder="1" applyAlignment="1" applyProtection="1">
      <alignment horizontal="right" shrinkToFit="1"/>
      <protection hidden="1"/>
    </xf>
    <xf numFmtId="0" fontId="20" fillId="0" borderId="10" xfId="2" applyBorder="1" applyAlignment="1" applyProtection="1">
      <alignment horizontal="left" vertical="top" wrapText="1"/>
      <protection hidden="1"/>
    </xf>
    <xf numFmtId="0" fontId="20" fillId="0" borderId="11" xfId="2" applyBorder="1" applyAlignment="1" applyProtection="1">
      <alignment horizontal="left" vertical="top" wrapText="1"/>
      <protection hidden="1"/>
    </xf>
    <xf numFmtId="0" fontId="20" fillId="0" borderId="12" xfId="2" applyBorder="1" applyAlignment="1" applyProtection="1">
      <alignment horizontal="left" vertical="top" wrapText="1"/>
      <protection hidden="1"/>
    </xf>
    <xf numFmtId="0" fontId="20" fillId="0" borderId="13" xfId="2" applyBorder="1" applyAlignment="1" applyProtection="1">
      <alignment horizontal="left" vertical="top" wrapText="1"/>
      <protection hidden="1"/>
    </xf>
    <xf numFmtId="0" fontId="20" fillId="0" borderId="0" xfId="2" applyBorder="1" applyAlignment="1" applyProtection="1">
      <alignment horizontal="left" vertical="top" wrapText="1"/>
      <protection hidden="1"/>
    </xf>
    <xf numFmtId="0" fontId="20" fillId="0" borderId="14" xfId="2" applyBorder="1" applyAlignment="1" applyProtection="1">
      <alignment horizontal="left" vertical="top" wrapText="1"/>
      <protection hidden="1"/>
    </xf>
    <xf numFmtId="0" fontId="20" fillId="0" borderId="16" xfId="2" applyBorder="1" applyAlignment="1" applyProtection="1">
      <alignment horizontal="left" vertical="top" wrapText="1"/>
      <protection hidden="1"/>
    </xf>
    <xf numFmtId="0" fontId="20" fillId="0" borderId="7" xfId="2" applyBorder="1" applyAlignment="1" applyProtection="1">
      <alignment horizontal="left" vertical="top" wrapText="1"/>
      <protection hidden="1"/>
    </xf>
    <xf numFmtId="0" fontId="20" fillId="0" borderId="15" xfId="2" applyBorder="1" applyAlignment="1" applyProtection="1">
      <alignment horizontal="left" vertical="top" wrapText="1"/>
      <protection hidden="1"/>
    </xf>
    <xf numFmtId="164" fontId="4" fillId="0" borderId="0" xfId="0" applyNumberFormat="1" applyFont="1" applyBorder="1" applyAlignment="1" applyProtection="1">
      <alignment horizontal="right" vertical="center" shrinkToFit="1"/>
      <protection hidden="1"/>
    </xf>
    <xf numFmtId="166" fontId="4" fillId="4" borderId="7" xfId="0" applyNumberFormat="1" applyFont="1" applyFill="1" applyBorder="1" applyAlignment="1" applyProtection="1">
      <alignment horizontal="left" vertical="center" shrinkToFit="1"/>
      <protection locked="0"/>
    </xf>
    <xf numFmtId="166" fontId="4" fillId="4" borderId="15" xfId="0" applyNumberFormat="1" applyFont="1" applyFill="1" applyBorder="1" applyAlignment="1" applyProtection="1">
      <alignment horizontal="left" vertical="center" shrinkToFit="1"/>
      <protection locked="0"/>
    </xf>
    <xf numFmtId="4" fontId="4" fillId="0" borderId="7" xfId="0" applyNumberFormat="1" applyFont="1" applyFill="1" applyBorder="1" applyAlignment="1" applyProtection="1">
      <alignment horizontal="center" vertical="center" shrinkToFit="1"/>
      <protection hidden="1"/>
    </xf>
    <xf numFmtId="164" fontId="8" fillId="0" borderId="10" xfId="0" applyNumberFormat="1" applyFont="1" applyBorder="1" applyAlignment="1" applyProtection="1">
      <alignment horizontal="center" vertical="center" shrinkToFit="1"/>
      <protection hidden="1"/>
    </xf>
    <xf numFmtId="164" fontId="8" fillId="0" borderId="11" xfId="0" applyNumberFormat="1" applyFont="1" applyBorder="1" applyAlignment="1" applyProtection="1">
      <alignment horizontal="center" vertical="center" shrinkToFit="1"/>
      <protection hidden="1"/>
    </xf>
    <xf numFmtId="164" fontId="8" fillId="0" borderId="12" xfId="0" applyNumberFormat="1" applyFont="1" applyBorder="1" applyAlignment="1" applyProtection="1">
      <alignment horizontal="center" vertical="center" shrinkToFit="1"/>
      <protection hidden="1"/>
    </xf>
    <xf numFmtId="164" fontId="8" fillId="0" borderId="16" xfId="0" applyNumberFormat="1" applyFont="1" applyBorder="1" applyAlignment="1" applyProtection="1">
      <alignment horizontal="center" vertical="center" shrinkToFit="1"/>
      <protection hidden="1"/>
    </xf>
    <xf numFmtId="164" fontId="8" fillId="0" borderId="15" xfId="0" applyNumberFormat="1"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16" xfId="0" applyFont="1" applyBorder="1" applyAlignment="1" applyProtection="1">
      <alignment horizontal="center" vertical="center" shrinkToFit="1"/>
      <protection hidden="1"/>
    </xf>
    <xf numFmtId="0" fontId="12" fillId="0" borderId="7" xfId="0" applyFont="1" applyBorder="1" applyAlignment="1" applyProtection="1">
      <alignment horizontal="center" vertical="center" shrinkToFit="1"/>
      <protection hidden="1"/>
    </xf>
    <xf numFmtId="0" fontId="12" fillId="0" borderId="15" xfId="0" applyFont="1" applyBorder="1" applyAlignment="1" applyProtection="1">
      <alignment horizontal="center" vertical="center" shrinkToFit="1"/>
      <protection hidden="1"/>
    </xf>
    <xf numFmtId="0" fontId="4" fillId="0" borderId="13" xfId="0" applyFont="1" applyBorder="1" applyAlignment="1" applyProtection="1">
      <alignment horizontal="left" vertical="center" shrinkToFit="1"/>
      <protection hidden="1"/>
    </xf>
    <xf numFmtId="0" fontId="8" fillId="0" borderId="13" xfId="0" applyFont="1" applyBorder="1" applyAlignment="1" applyProtection="1">
      <alignment horizontal="left" vertical="center" shrinkToFit="1"/>
      <protection hidden="1"/>
    </xf>
    <xf numFmtId="0" fontId="8" fillId="0" borderId="0" xfId="0" applyFont="1" applyBorder="1" applyAlignment="1" applyProtection="1">
      <alignment horizontal="left" vertical="center" shrinkToFit="1"/>
      <protection hidden="1"/>
    </xf>
    <xf numFmtId="49" fontId="4" fillId="0" borderId="7" xfId="0" applyNumberFormat="1" applyFont="1" applyFill="1" applyBorder="1" applyAlignment="1" applyProtection="1">
      <alignment horizontal="center" vertical="center" wrapText="1" shrinkToFit="1"/>
      <protection hidden="1"/>
    </xf>
    <xf numFmtId="0" fontId="4" fillId="0" borderId="7" xfId="0" applyNumberFormat="1" applyFont="1" applyFill="1" applyBorder="1" applyAlignment="1" applyProtection="1">
      <alignment horizontal="center" vertical="center" wrapText="1" shrinkToFit="1"/>
      <protection hidden="1"/>
    </xf>
    <xf numFmtId="0" fontId="4" fillId="0" borderId="15" xfId="0" applyNumberFormat="1" applyFont="1" applyFill="1" applyBorder="1" applyAlignment="1" applyProtection="1">
      <alignment horizontal="center" vertical="center" wrapText="1" shrinkToFit="1"/>
      <protection hidden="1"/>
    </xf>
    <xf numFmtId="0" fontId="13" fillId="0" borderId="17" xfId="0" applyFont="1" applyFill="1" applyBorder="1" applyAlignment="1" applyProtection="1">
      <alignment horizontal="center" vertical="center" shrinkToFit="1"/>
      <protection hidden="1"/>
    </xf>
    <xf numFmtId="0" fontId="13" fillId="0" borderId="18" xfId="0" applyFont="1" applyFill="1" applyBorder="1" applyAlignment="1" applyProtection="1">
      <alignment horizontal="center" vertical="center" shrinkToFit="1"/>
      <protection hidden="1"/>
    </xf>
    <xf numFmtId="0" fontId="13" fillId="0" borderId="19" xfId="0" applyFont="1" applyFill="1" applyBorder="1" applyAlignment="1" applyProtection="1">
      <alignment horizontal="center" vertical="center" shrinkToFit="1"/>
      <protection hidden="1"/>
    </xf>
    <xf numFmtId="49" fontId="4" fillId="0" borderId="0" xfId="0" applyNumberFormat="1" applyFont="1" applyFill="1" applyBorder="1" applyAlignment="1" applyProtection="1">
      <alignment horizontal="right" vertical="center" shrinkToFit="1"/>
      <protection hidden="1"/>
    </xf>
    <xf numFmtId="167" fontId="4" fillId="2" borderId="7" xfId="0" applyNumberFormat="1" applyFont="1" applyFill="1" applyBorder="1" applyAlignment="1" applyProtection="1">
      <alignment horizontal="left" vertical="center" shrinkToFit="1"/>
      <protection locked="0"/>
    </xf>
    <xf numFmtId="166" fontId="4" fillId="2" borderId="7" xfId="0" applyNumberFormat="1" applyFont="1" applyFill="1" applyBorder="1" applyAlignment="1" applyProtection="1">
      <alignment horizontal="left" vertical="center" shrinkToFit="1"/>
      <protection locked="0"/>
    </xf>
  </cellXfs>
  <cellStyles count="4">
    <cellStyle name="Currency 2" xfId="1"/>
    <cellStyle name="Hyperlink" xfId="2" builtinId="8"/>
    <cellStyle name="Normal" xfId="0" builtinId="0"/>
    <cellStyle name="Normal 2" xfId="3"/>
  </cellStyles>
  <dxfs count="1">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gs.ny.gov/purchase/spg/awards/3370022982CAN.HTM" TargetMode="External"/><Relationship Id="rId1" Type="http://schemas.openxmlformats.org/officeDocument/2006/relationships/hyperlink" Target="https://www.ogs.ny.gov/purchase/spg/awards/3370023097CA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15"/>
  <sheetViews>
    <sheetView showGridLines="0" showRowColHeaders="0" tabSelected="1" zoomScaleNormal="100" zoomScaleSheetLayoutView="100" workbookViewId="0">
      <selection activeCell="G28" sqref="G28:S28"/>
    </sheetView>
  </sheetViews>
  <sheetFormatPr defaultColWidth="8.88671875" defaultRowHeight="13.8" x14ac:dyDescent="0.3"/>
  <cols>
    <col min="1" max="1" width="2.44140625" style="1" customWidth="1"/>
    <col min="2" max="2" width="2.88671875" style="1" customWidth="1"/>
    <col min="3" max="19" width="6" style="1" customWidth="1"/>
    <col min="20" max="20" width="2.88671875" style="1" customWidth="1"/>
    <col min="21" max="21" width="2.109375" style="1" hidden="1" customWidth="1"/>
    <col min="22" max="22" width="10" style="1" hidden="1" customWidth="1"/>
    <col min="23" max="24" width="6" style="1" hidden="1" customWidth="1"/>
    <col min="25" max="25" width="34.5546875" style="1" hidden="1" customWidth="1"/>
    <col min="26" max="26" width="46" style="1" hidden="1" customWidth="1"/>
    <col min="27" max="27" width="46.44140625" style="1" hidden="1" customWidth="1"/>
    <col min="28" max="28" width="29.109375" style="70" hidden="1" customWidth="1"/>
    <col min="29" max="29" width="25.88671875" style="1" hidden="1" customWidth="1"/>
    <col min="30" max="30" width="8.5546875" style="1" hidden="1" customWidth="1"/>
    <col min="31" max="32" width="58.109375" style="1" hidden="1" customWidth="1"/>
    <col min="33" max="33" width="59" style="1" hidden="1" customWidth="1"/>
    <col min="34" max="34" width="11.109375" style="1" hidden="1" customWidth="1"/>
    <col min="35" max="35" width="28.5546875" style="1" hidden="1" customWidth="1"/>
    <col min="36" max="41" width="6" style="1" hidden="1" customWidth="1"/>
    <col min="42" max="254" width="6" style="1" customWidth="1"/>
    <col min="255" max="16384" width="8.88671875" style="1"/>
  </cols>
  <sheetData>
    <row r="1" spans="2:20" ht="14.4" thickBot="1" x14ac:dyDescent="0.35"/>
    <row r="2" spans="2:20" ht="22.5" customHeight="1" thickTop="1" x14ac:dyDescent="0.3">
      <c r="B2" s="120" t="s">
        <v>241</v>
      </c>
      <c r="C2" s="121"/>
      <c r="D2" s="121"/>
      <c r="E2" s="121"/>
      <c r="F2" s="121"/>
      <c r="G2" s="121"/>
      <c r="H2" s="121"/>
      <c r="I2" s="121"/>
      <c r="J2" s="121"/>
      <c r="K2" s="121"/>
      <c r="L2" s="121"/>
      <c r="M2" s="121"/>
      <c r="N2" s="121"/>
      <c r="O2" s="121"/>
      <c r="P2" s="121"/>
      <c r="Q2" s="121"/>
      <c r="R2" s="121"/>
      <c r="S2" s="121"/>
      <c r="T2" s="122"/>
    </row>
    <row r="3" spans="2:20" ht="22.5" customHeight="1" thickBot="1" x14ac:dyDescent="0.35">
      <c r="B3" s="124" t="s">
        <v>242</v>
      </c>
      <c r="C3" s="125"/>
      <c r="D3" s="125"/>
      <c r="E3" s="125"/>
      <c r="F3" s="125"/>
      <c r="G3" s="125"/>
      <c r="H3" s="125"/>
      <c r="I3" s="125"/>
      <c r="J3" s="125"/>
      <c r="K3" s="125"/>
      <c r="L3" s="125"/>
      <c r="M3" s="125"/>
      <c r="N3" s="125"/>
      <c r="O3" s="125"/>
      <c r="P3" s="125"/>
      <c r="Q3" s="125"/>
      <c r="R3" s="125"/>
      <c r="S3" s="125"/>
      <c r="T3" s="126"/>
    </row>
    <row r="4" spans="2:20" ht="9" customHeight="1" thickTop="1" thickBot="1" x14ac:dyDescent="0.35">
      <c r="B4" s="61"/>
      <c r="C4" s="2"/>
      <c r="D4" s="27"/>
      <c r="E4" s="27"/>
      <c r="F4" s="27"/>
      <c r="G4" s="27"/>
      <c r="H4" s="27"/>
      <c r="I4" s="27"/>
      <c r="J4" s="26"/>
      <c r="K4" s="26"/>
      <c r="L4" s="27"/>
      <c r="M4" s="27"/>
      <c r="N4" s="27"/>
      <c r="O4" s="27"/>
      <c r="P4" s="27"/>
      <c r="Q4" s="27"/>
      <c r="R4" s="3"/>
      <c r="S4" s="3"/>
      <c r="T4" s="27"/>
    </row>
    <row r="5" spans="2:20" ht="16.8" thickBot="1" x14ac:dyDescent="0.35">
      <c r="B5" s="127" t="s">
        <v>118</v>
      </c>
      <c r="C5" s="128"/>
      <c r="D5" s="128"/>
      <c r="E5" s="128"/>
      <c r="F5" s="128"/>
      <c r="G5" s="128"/>
      <c r="H5" s="128"/>
      <c r="I5" s="128"/>
      <c r="J5" s="128"/>
      <c r="K5" s="128"/>
      <c r="L5" s="128"/>
      <c r="M5" s="128"/>
      <c r="N5" s="128"/>
      <c r="O5" s="128"/>
      <c r="P5" s="128"/>
      <c r="Q5" s="128"/>
      <c r="R5" s="128"/>
      <c r="S5" s="128"/>
      <c r="T5" s="129"/>
    </row>
    <row r="6" spans="2:20" ht="6.75" customHeight="1" x14ac:dyDescent="0.3">
      <c r="B6" s="7"/>
      <c r="C6" s="27"/>
      <c r="D6" s="27"/>
      <c r="E6" s="27"/>
      <c r="F6" s="27"/>
      <c r="G6" s="27"/>
      <c r="H6" s="27"/>
      <c r="I6" s="27"/>
      <c r="J6" s="27"/>
      <c r="K6" s="27"/>
      <c r="L6" s="27"/>
      <c r="M6" s="27"/>
      <c r="N6" s="27"/>
      <c r="O6" s="27"/>
      <c r="P6" s="27"/>
      <c r="Q6" s="27"/>
      <c r="R6" s="27"/>
      <c r="S6" s="27"/>
      <c r="T6" s="8"/>
    </row>
    <row r="7" spans="2:20" x14ac:dyDescent="0.25">
      <c r="B7" s="7"/>
      <c r="C7" s="123" t="s">
        <v>34</v>
      </c>
      <c r="D7" s="123"/>
      <c r="E7" s="123"/>
      <c r="F7" s="123"/>
      <c r="G7" s="123"/>
      <c r="H7" s="123"/>
      <c r="I7" s="123"/>
      <c r="J7" s="123"/>
      <c r="K7" s="123"/>
      <c r="L7" s="123"/>
      <c r="M7" s="102"/>
      <c r="N7" s="102"/>
      <c r="O7" s="102"/>
      <c r="P7" s="28" t="s">
        <v>16</v>
      </c>
      <c r="Q7" s="44"/>
      <c r="R7" s="28" t="s">
        <v>16</v>
      </c>
      <c r="S7" s="45"/>
      <c r="T7" s="8"/>
    </row>
    <row r="8" spans="2:20" ht="6.75" customHeight="1" x14ac:dyDescent="0.3">
      <c r="B8" s="7"/>
      <c r="C8" s="27"/>
      <c r="D8" s="27"/>
      <c r="E8" s="27"/>
      <c r="F8" s="27"/>
      <c r="G8" s="27"/>
      <c r="H8" s="27"/>
      <c r="I8" s="27"/>
      <c r="J8" s="27"/>
      <c r="K8" s="27"/>
      <c r="L8" s="27"/>
      <c r="M8" s="27"/>
      <c r="N8" s="27"/>
      <c r="O8" s="27"/>
      <c r="P8" s="27"/>
      <c r="Q8" s="27"/>
      <c r="R8" s="27"/>
      <c r="S8" s="27"/>
      <c r="T8" s="8"/>
    </row>
    <row r="9" spans="2:20" ht="132.6" customHeight="1" x14ac:dyDescent="0.3">
      <c r="B9" s="7"/>
      <c r="C9" s="130" t="s">
        <v>494</v>
      </c>
      <c r="D9" s="131"/>
      <c r="E9" s="131"/>
      <c r="F9" s="131"/>
      <c r="G9" s="131"/>
      <c r="H9" s="131"/>
      <c r="I9" s="131"/>
      <c r="J9" s="131"/>
      <c r="K9" s="131"/>
      <c r="L9" s="131"/>
      <c r="M9" s="131"/>
      <c r="N9" s="131"/>
      <c r="O9" s="131"/>
      <c r="P9" s="131"/>
      <c r="Q9" s="131"/>
      <c r="R9" s="131"/>
      <c r="S9" s="132"/>
      <c r="T9" s="8"/>
    </row>
    <row r="10" spans="2:20" ht="6.75" customHeight="1" x14ac:dyDescent="0.3">
      <c r="B10" s="7"/>
      <c r="C10" s="59"/>
      <c r="D10" s="59"/>
      <c r="E10" s="59"/>
      <c r="F10" s="59"/>
      <c r="G10" s="59"/>
      <c r="H10" s="59"/>
      <c r="I10" s="59"/>
      <c r="J10" s="59"/>
      <c r="K10" s="59"/>
      <c r="L10" s="59"/>
      <c r="M10" s="59"/>
      <c r="N10" s="59"/>
      <c r="O10" s="59"/>
      <c r="P10" s="59"/>
      <c r="Q10" s="59"/>
      <c r="R10" s="59"/>
      <c r="S10" s="59"/>
      <c r="T10" s="8"/>
    </row>
    <row r="11" spans="2:20" x14ac:dyDescent="0.25">
      <c r="B11" s="7"/>
      <c r="C11" s="123" t="s">
        <v>14</v>
      </c>
      <c r="D11" s="123"/>
      <c r="E11" s="123"/>
      <c r="F11" s="123"/>
      <c r="G11" s="106"/>
      <c r="H11" s="106"/>
      <c r="I11" s="106"/>
      <c r="J11" s="106"/>
      <c r="K11" s="106"/>
      <c r="L11" s="106"/>
      <c r="M11" s="106"/>
      <c r="N11" s="106"/>
      <c r="O11" s="106"/>
      <c r="P11" s="106"/>
      <c r="Q11" s="106"/>
      <c r="R11" s="106"/>
      <c r="S11" s="106"/>
      <c r="T11" s="8"/>
    </row>
    <row r="12" spans="2:20" ht="6.75" customHeight="1" x14ac:dyDescent="0.3">
      <c r="B12" s="7"/>
      <c r="C12" s="27"/>
      <c r="D12" s="27"/>
      <c r="E12" s="27"/>
      <c r="F12" s="27"/>
      <c r="G12" s="27"/>
      <c r="H12" s="27"/>
      <c r="I12" s="27"/>
      <c r="J12" s="27"/>
      <c r="K12" s="27"/>
      <c r="L12" s="27"/>
      <c r="M12" s="27"/>
      <c r="N12" s="27"/>
      <c r="O12" s="27"/>
      <c r="P12" s="27"/>
      <c r="Q12" s="27"/>
      <c r="R12" s="27"/>
      <c r="S12" s="27"/>
      <c r="T12" s="8"/>
    </row>
    <row r="13" spans="2:20" x14ac:dyDescent="0.25">
      <c r="B13" s="7"/>
      <c r="C13" s="123" t="s">
        <v>1</v>
      </c>
      <c r="D13" s="123"/>
      <c r="E13" s="123"/>
      <c r="F13" s="123"/>
      <c r="G13" s="106"/>
      <c r="H13" s="106"/>
      <c r="I13" s="106"/>
      <c r="J13" s="106"/>
      <c r="K13" s="106"/>
      <c r="L13" s="106"/>
      <c r="M13" s="106"/>
      <c r="N13" s="106"/>
      <c r="O13" s="133" t="s">
        <v>119</v>
      </c>
      <c r="P13" s="133"/>
      <c r="Q13" s="133"/>
      <c r="R13" s="106"/>
      <c r="S13" s="106"/>
      <c r="T13" s="8"/>
    </row>
    <row r="14" spans="2:20" ht="6.75" customHeight="1" x14ac:dyDescent="0.3">
      <c r="B14" s="7"/>
      <c r="C14" s="27"/>
      <c r="D14" s="27"/>
      <c r="E14" s="27"/>
      <c r="F14" s="27"/>
      <c r="G14" s="27"/>
      <c r="H14" s="27"/>
      <c r="I14" s="27"/>
      <c r="J14" s="27"/>
      <c r="K14" s="27"/>
      <c r="L14" s="27"/>
      <c r="M14" s="27"/>
      <c r="N14" s="27"/>
      <c r="O14" s="27"/>
      <c r="P14" s="27"/>
      <c r="Q14" s="27"/>
      <c r="R14" s="27"/>
      <c r="S14" s="27"/>
      <c r="T14" s="8"/>
    </row>
    <row r="15" spans="2:20" x14ac:dyDescent="0.25">
      <c r="B15" s="7"/>
      <c r="C15" s="123" t="s">
        <v>2</v>
      </c>
      <c r="D15" s="123"/>
      <c r="E15" s="123"/>
      <c r="F15" s="123"/>
      <c r="G15" s="106"/>
      <c r="H15" s="106"/>
      <c r="I15" s="106"/>
      <c r="J15" s="106"/>
      <c r="K15" s="106"/>
      <c r="L15" s="106"/>
      <c r="M15" s="106"/>
      <c r="N15" s="106"/>
      <c r="O15" s="106"/>
      <c r="P15" s="106"/>
      <c r="Q15" s="106"/>
      <c r="R15" s="106"/>
      <c r="S15" s="106"/>
      <c r="T15" s="8"/>
    </row>
    <row r="16" spans="2:20" ht="6.75" customHeight="1" x14ac:dyDescent="0.3">
      <c r="B16" s="7"/>
      <c r="C16" s="27"/>
      <c r="D16" s="27"/>
      <c r="E16" s="27"/>
      <c r="F16" s="27"/>
      <c r="G16" s="27"/>
      <c r="H16" s="27"/>
      <c r="I16" s="27"/>
      <c r="J16" s="27"/>
      <c r="K16" s="27"/>
      <c r="L16" s="27"/>
      <c r="M16" s="27"/>
      <c r="N16" s="27"/>
      <c r="O16" s="27"/>
      <c r="P16" s="27"/>
      <c r="Q16" s="27"/>
      <c r="R16" s="27"/>
      <c r="S16" s="27"/>
      <c r="T16" s="8"/>
    </row>
    <row r="17" spans="2:20" x14ac:dyDescent="0.25">
      <c r="B17" s="7"/>
      <c r="C17" s="123" t="s">
        <v>19</v>
      </c>
      <c r="D17" s="123"/>
      <c r="E17" s="123"/>
      <c r="F17" s="123"/>
      <c r="G17" s="106"/>
      <c r="H17" s="106"/>
      <c r="I17" s="106"/>
      <c r="J17" s="133" t="s">
        <v>17</v>
      </c>
      <c r="K17" s="133"/>
      <c r="L17" s="106"/>
      <c r="M17" s="106"/>
      <c r="N17" s="106"/>
      <c r="O17" s="171" t="s">
        <v>18</v>
      </c>
      <c r="P17" s="171"/>
      <c r="Q17" s="171"/>
      <c r="R17" s="106"/>
      <c r="S17" s="106"/>
      <c r="T17" s="8"/>
    </row>
    <row r="18" spans="2:20" ht="6.75" customHeight="1" x14ac:dyDescent="0.3">
      <c r="B18" s="7"/>
      <c r="C18" s="27"/>
      <c r="D18" s="27"/>
      <c r="E18" s="27"/>
      <c r="F18" s="27"/>
      <c r="G18" s="27"/>
      <c r="H18" s="27"/>
      <c r="I18" s="27"/>
      <c r="J18" s="27"/>
      <c r="K18" s="27"/>
      <c r="L18" s="27"/>
      <c r="M18" s="27"/>
      <c r="N18" s="27"/>
      <c r="O18" s="27"/>
      <c r="P18" s="27"/>
      <c r="Q18" s="27"/>
      <c r="R18" s="27"/>
      <c r="S18" s="27"/>
      <c r="T18" s="8"/>
    </row>
    <row r="19" spans="2:20" x14ac:dyDescent="0.25">
      <c r="B19" s="7"/>
      <c r="C19" s="97" t="s">
        <v>73</v>
      </c>
      <c r="D19" s="97"/>
      <c r="E19" s="97"/>
      <c r="F19" s="97"/>
      <c r="G19" s="97"/>
      <c r="H19" s="97"/>
      <c r="I19" s="97"/>
      <c r="J19" s="97"/>
      <c r="K19" s="97"/>
      <c r="L19" s="97"/>
      <c r="M19" s="97"/>
      <c r="N19" s="97"/>
      <c r="T19" s="8"/>
    </row>
    <row r="20" spans="2:20" x14ac:dyDescent="0.3">
      <c r="B20" s="7"/>
      <c r="C20" s="106" t="s">
        <v>103</v>
      </c>
      <c r="D20" s="106"/>
      <c r="E20" s="106"/>
      <c r="F20" s="106"/>
      <c r="G20" s="106"/>
      <c r="H20" s="106"/>
      <c r="I20" s="106"/>
      <c r="J20" s="106"/>
      <c r="K20" s="106"/>
      <c r="L20" s="106"/>
      <c r="M20" s="106"/>
      <c r="N20" s="106"/>
      <c r="O20" s="106"/>
      <c r="P20" s="106"/>
      <c r="Q20" s="106"/>
      <c r="R20" s="106"/>
      <c r="S20" s="106"/>
      <c r="T20" s="8"/>
    </row>
    <row r="21" spans="2:20" ht="6.75" customHeight="1" x14ac:dyDescent="0.3">
      <c r="B21" s="7"/>
      <c r="C21" s="27"/>
      <c r="D21" s="27"/>
      <c r="E21" s="27"/>
      <c r="F21" s="27"/>
      <c r="G21" s="27"/>
      <c r="H21" s="27"/>
      <c r="I21" s="27"/>
      <c r="J21" s="27"/>
      <c r="K21" s="27"/>
      <c r="L21" s="27"/>
      <c r="M21" s="27"/>
      <c r="N21" s="27"/>
      <c r="O21" s="27"/>
      <c r="P21" s="27"/>
      <c r="Q21" s="27"/>
      <c r="R21" s="27"/>
      <c r="S21" s="27"/>
      <c r="T21" s="8"/>
    </row>
    <row r="22" spans="2:20" x14ac:dyDescent="0.25">
      <c r="B22" s="7"/>
      <c r="C22" s="97" t="s">
        <v>74</v>
      </c>
      <c r="D22" s="97"/>
      <c r="E22" s="97"/>
      <c r="F22" s="97"/>
      <c r="G22" s="97"/>
      <c r="H22" s="97"/>
      <c r="I22" s="97"/>
      <c r="J22" s="172"/>
      <c r="K22" s="172"/>
      <c r="L22" s="172"/>
      <c r="M22" s="172"/>
      <c r="N22" s="98" t="s">
        <v>12</v>
      </c>
      <c r="O22" s="98"/>
      <c r="S22" s="23"/>
      <c r="T22" s="8"/>
    </row>
    <row r="23" spans="2:20" ht="6.75" customHeight="1" x14ac:dyDescent="0.3">
      <c r="B23" s="7"/>
      <c r="C23" s="46"/>
      <c r="D23" s="46"/>
      <c r="E23" s="46"/>
      <c r="F23" s="46"/>
      <c r="G23" s="46"/>
      <c r="H23" s="46"/>
      <c r="I23" s="46"/>
      <c r="J23" s="46"/>
      <c r="K23" s="46"/>
      <c r="L23" s="46"/>
      <c r="M23" s="46"/>
      <c r="N23" s="46"/>
      <c r="O23" s="46"/>
      <c r="P23" s="46"/>
      <c r="Q23" s="46"/>
      <c r="R23" s="46"/>
      <c r="S23" s="46"/>
      <c r="T23" s="8"/>
    </row>
    <row r="24" spans="2:20" ht="15" customHeight="1" x14ac:dyDescent="0.3">
      <c r="B24" s="7"/>
      <c r="C24" s="84" t="s">
        <v>105</v>
      </c>
      <c r="D24" s="84"/>
      <c r="E24" s="84"/>
      <c r="F24" s="106"/>
      <c r="G24" s="106"/>
      <c r="H24" s="106"/>
      <c r="I24" s="106"/>
      <c r="J24" s="106"/>
      <c r="K24" s="106"/>
      <c r="L24" s="106"/>
      <c r="M24" s="106"/>
      <c r="S24" s="27"/>
      <c r="T24" s="8"/>
    </row>
    <row r="25" spans="2:20" ht="6.75" customHeight="1" x14ac:dyDescent="0.3">
      <c r="B25" s="7"/>
      <c r="C25" s="27"/>
      <c r="D25" s="27"/>
      <c r="E25" s="27"/>
      <c r="F25" s="27"/>
      <c r="G25" s="27"/>
      <c r="H25" s="27"/>
      <c r="I25" s="27"/>
      <c r="J25" s="27"/>
      <c r="K25" s="27"/>
      <c r="L25" s="27"/>
      <c r="M25" s="27"/>
      <c r="N25" s="27"/>
      <c r="O25" s="27"/>
      <c r="P25" s="27"/>
      <c r="Q25" s="27"/>
      <c r="R25" s="27"/>
      <c r="S25" s="27"/>
      <c r="T25" s="8"/>
    </row>
    <row r="26" spans="2:20" x14ac:dyDescent="0.3">
      <c r="B26" s="7"/>
      <c r="C26" s="84" t="s">
        <v>104</v>
      </c>
      <c r="D26" s="84"/>
      <c r="E26" s="84"/>
      <c r="F26" s="84"/>
      <c r="G26" s="84"/>
      <c r="H26" s="84"/>
      <c r="I26" s="84"/>
      <c r="J26" s="173"/>
      <c r="K26" s="173"/>
      <c r="L26" s="173"/>
      <c r="S26" s="46"/>
      <c r="T26" s="8"/>
    </row>
    <row r="27" spans="2:20" ht="6.75" customHeight="1" x14ac:dyDescent="0.3">
      <c r="B27" s="7"/>
      <c r="C27" s="46"/>
      <c r="D27" s="46"/>
      <c r="E27" s="46"/>
      <c r="F27" s="46"/>
      <c r="G27" s="46"/>
      <c r="H27" s="46"/>
      <c r="I27" s="46"/>
      <c r="J27" s="46"/>
      <c r="K27" s="46"/>
      <c r="L27" s="46"/>
      <c r="M27" s="46"/>
      <c r="N27" s="46"/>
      <c r="O27" s="46"/>
      <c r="P27" s="46"/>
      <c r="Q27" s="46"/>
      <c r="R27" s="46"/>
      <c r="S27" s="46"/>
      <c r="T27" s="8"/>
    </row>
    <row r="28" spans="2:20" x14ac:dyDescent="0.3">
      <c r="B28" s="7"/>
      <c r="C28" s="84" t="s">
        <v>15</v>
      </c>
      <c r="D28" s="84"/>
      <c r="E28" s="84"/>
      <c r="F28" s="84"/>
      <c r="G28" s="106"/>
      <c r="H28" s="106"/>
      <c r="I28" s="106"/>
      <c r="J28" s="106"/>
      <c r="K28" s="106"/>
      <c r="L28" s="106"/>
      <c r="M28" s="106"/>
      <c r="N28" s="106"/>
      <c r="O28" s="106"/>
      <c r="P28" s="106"/>
      <c r="Q28" s="106"/>
      <c r="R28" s="106"/>
      <c r="S28" s="106"/>
      <c r="T28" s="8"/>
    </row>
    <row r="29" spans="2:20" ht="6.75" customHeight="1" x14ac:dyDescent="0.3">
      <c r="B29" s="7"/>
      <c r="C29" s="27"/>
      <c r="D29" s="27"/>
      <c r="E29" s="27"/>
      <c r="F29" s="27"/>
      <c r="G29" s="27"/>
      <c r="H29" s="27"/>
      <c r="I29" s="27"/>
      <c r="J29" s="27"/>
      <c r="K29" s="27"/>
      <c r="L29" s="27"/>
      <c r="M29" s="27"/>
      <c r="N29" s="27"/>
      <c r="O29" s="27"/>
      <c r="P29" s="27"/>
      <c r="Q29" s="27"/>
      <c r="R29" s="27"/>
      <c r="S29" s="27"/>
      <c r="T29" s="8"/>
    </row>
    <row r="30" spans="2:20" x14ac:dyDescent="0.3">
      <c r="B30" s="7"/>
      <c r="C30" s="84" t="s">
        <v>32</v>
      </c>
      <c r="D30" s="84"/>
      <c r="E30" s="84"/>
      <c r="F30" s="84"/>
      <c r="G30" s="107"/>
      <c r="H30" s="107"/>
      <c r="I30" s="107"/>
      <c r="J30" s="107"/>
      <c r="K30" s="107"/>
      <c r="L30" s="107"/>
      <c r="R30" s="27"/>
      <c r="S30" s="27"/>
      <c r="T30" s="8"/>
    </row>
    <row r="31" spans="2:20" ht="6.75" customHeight="1" x14ac:dyDescent="0.3">
      <c r="B31" s="7"/>
      <c r="C31" s="27"/>
      <c r="D31" s="27"/>
      <c r="E31" s="27"/>
      <c r="F31" s="27"/>
      <c r="G31" s="27"/>
      <c r="H31" s="27"/>
      <c r="I31" s="27"/>
      <c r="J31" s="27"/>
      <c r="K31" s="27"/>
      <c r="L31" s="27"/>
      <c r="M31" s="27"/>
      <c r="N31" s="27"/>
      <c r="O31" s="27"/>
      <c r="P31" s="27"/>
      <c r="Q31" s="27"/>
      <c r="R31" s="27"/>
      <c r="S31" s="27"/>
      <c r="T31" s="8"/>
    </row>
    <row r="32" spans="2:20" x14ac:dyDescent="0.3">
      <c r="B32" s="7"/>
      <c r="C32" s="84" t="s">
        <v>78</v>
      </c>
      <c r="D32" s="84"/>
      <c r="E32" s="84"/>
      <c r="F32" s="84"/>
      <c r="G32" s="84"/>
      <c r="H32" s="84"/>
      <c r="I32" s="84"/>
      <c r="J32" s="102"/>
      <c r="K32" s="102"/>
      <c r="L32" s="102"/>
      <c r="M32" s="28" t="s">
        <v>16</v>
      </c>
      <c r="N32" s="47"/>
      <c r="O32" s="28" t="s">
        <v>16</v>
      </c>
      <c r="P32" s="45"/>
      <c r="T32" s="8"/>
    </row>
    <row r="33" spans="2:20" ht="6.75" customHeight="1" x14ac:dyDescent="0.3">
      <c r="B33" s="7"/>
      <c r="C33" s="27"/>
      <c r="D33" s="27"/>
      <c r="E33" s="27"/>
      <c r="F33" s="27"/>
      <c r="G33" s="27"/>
      <c r="H33" s="27"/>
      <c r="I33" s="27"/>
      <c r="J33" s="27"/>
      <c r="K33" s="27"/>
      <c r="L33" s="27"/>
      <c r="M33" s="27"/>
      <c r="N33" s="27"/>
      <c r="O33" s="27"/>
      <c r="P33" s="27"/>
      <c r="Q33" s="27"/>
      <c r="R33" s="27"/>
      <c r="S33" s="27"/>
      <c r="T33" s="8"/>
    </row>
    <row r="34" spans="2:20" x14ac:dyDescent="0.3">
      <c r="B34" s="7"/>
      <c r="C34" s="109" t="s">
        <v>35</v>
      </c>
      <c r="D34" s="109"/>
      <c r="E34" s="109"/>
      <c r="F34" s="109"/>
      <c r="G34" s="109"/>
      <c r="H34" s="109"/>
      <c r="I34" s="109"/>
      <c r="J34" s="109"/>
      <c r="K34" s="109"/>
      <c r="L34" s="109"/>
      <c r="M34" s="109"/>
      <c r="N34" s="109"/>
      <c r="O34" s="109"/>
      <c r="P34" s="109"/>
      <c r="Q34" s="109"/>
      <c r="R34" s="109"/>
      <c r="S34" s="109"/>
      <c r="T34" s="8"/>
    </row>
    <row r="35" spans="2:20" x14ac:dyDescent="0.3">
      <c r="B35" s="7"/>
      <c r="C35" s="111"/>
      <c r="D35" s="112"/>
      <c r="E35" s="112"/>
      <c r="F35" s="112"/>
      <c r="G35" s="112"/>
      <c r="H35" s="112"/>
      <c r="I35" s="112"/>
      <c r="J35" s="112"/>
      <c r="K35" s="112"/>
      <c r="L35" s="112"/>
      <c r="M35" s="112"/>
      <c r="N35" s="112"/>
      <c r="O35" s="112"/>
      <c r="P35" s="112"/>
      <c r="Q35" s="112"/>
      <c r="R35" s="112"/>
      <c r="S35" s="113"/>
      <c r="T35" s="8"/>
    </row>
    <row r="36" spans="2:20" x14ac:dyDescent="0.3">
      <c r="B36" s="7"/>
      <c r="C36" s="114"/>
      <c r="D36" s="115"/>
      <c r="E36" s="115"/>
      <c r="F36" s="115"/>
      <c r="G36" s="115"/>
      <c r="H36" s="115"/>
      <c r="I36" s="115"/>
      <c r="J36" s="115"/>
      <c r="K36" s="115"/>
      <c r="L36" s="115"/>
      <c r="M36" s="115"/>
      <c r="N36" s="115"/>
      <c r="O36" s="115"/>
      <c r="P36" s="115"/>
      <c r="Q36" s="115"/>
      <c r="R36" s="115"/>
      <c r="S36" s="116"/>
      <c r="T36" s="8"/>
    </row>
    <row r="37" spans="2:20" x14ac:dyDescent="0.3">
      <c r="B37" s="7"/>
      <c r="C37" s="114"/>
      <c r="D37" s="115"/>
      <c r="E37" s="115"/>
      <c r="F37" s="115"/>
      <c r="G37" s="115"/>
      <c r="H37" s="115"/>
      <c r="I37" s="115"/>
      <c r="J37" s="115"/>
      <c r="K37" s="115"/>
      <c r="L37" s="115"/>
      <c r="M37" s="115"/>
      <c r="N37" s="115"/>
      <c r="O37" s="115"/>
      <c r="P37" s="115"/>
      <c r="Q37" s="115"/>
      <c r="R37" s="115"/>
      <c r="S37" s="116"/>
      <c r="T37" s="8"/>
    </row>
    <row r="38" spans="2:20" x14ac:dyDescent="0.3">
      <c r="B38" s="7"/>
      <c r="C38" s="114"/>
      <c r="D38" s="115"/>
      <c r="E38" s="115"/>
      <c r="F38" s="115"/>
      <c r="G38" s="115"/>
      <c r="H38" s="115"/>
      <c r="I38" s="115"/>
      <c r="J38" s="115"/>
      <c r="K38" s="115"/>
      <c r="L38" s="115"/>
      <c r="M38" s="115"/>
      <c r="N38" s="115"/>
      <c r="O38" s="115"/>
      <c r="P38" s="115"/>
      <c r="Q38" s="115"/>
      <c r="R38" s="115"/>
      <c r="S38" s="116"/>
      <c r="T38" s="8"/>
    </row>
    <row r="39" spans="2:20" x14ac:dyDescent="0.3">
      <c r="B39" s="7"/>
      <c r="C39" s="117"/>
      <c r="D39" s="118"/>
      <c r="E39" s="118"/>
      <c r="F39" s="118"/>
      <c r="G39" s="118"/>
      <c r="H39" s="118"/>
      <c r="I39" s="118"/>
      <c r="J39" s="118"/>
      <c r="K39" s="118"/>
      <c r="L39" s="118"/>
      <c r="M39" s="118"/>
      <c r="N39" s="118"/>
      <c r="O39" s="118"/>
      <c r="P39" s="118"/>
      <c r="Q39" s="118"/>
      <c r="R39" s="118"/>
      <c r="S39" s="119"/>
      <c r="T39" s="8"/>
    </row>
    <row r="40" spans="2:20" ht="7.5" customHeight="1" thickBot="1" x14ac:dyDescent="0.35">
      <c r="B40" s="10"/>
      <c r="C40" s="4"/>
      <c r="D40" s="4"/>
      <c r="E40" s="4"/>
      <c r="F40" s="4"/>
      <c r="G40" s="4"/>
      <c r="H40" s="4"/>
      <c r="I40" s="4"/>
      <c r="J40" s="4"/>
      <c r="K40" s="4"/>
      <c r="L40" s="4"/>
      <c r="M40" s="4"/>
      <c r="N40" s="4"/>
      <c r="O40" s="4"/>
      <c r="P40" s="4"/>
      <c r="Q40" s="4"/>
      <c r="R40" s="4"/>
      <c r="S40" s="4"/>
      <c r="T40" s="11"/>
    </row>
    <row r="41" spans="2:20" ht="3" customHeight="1" thickBot="1" x14ac:dyDescent="0.35">
      <c r="B41" s="27"/>
      <c r="C41" s="27"/>
      <c r="D41" s="27"/>
      <c r="E41" s="27"/>
      <c r="F41" s="27"/>
      <c r="G41" s="27"/>
      <c r="H41" s="27"/>
      <c r="I41" s="27"/>
      <c r="J41" s="27"/>
      <c r="K41" s="27"/>
      <c r="L41" s="27"/>
      <c r="M41" s="27"/>
      <c r="N41" s="27"/>
      <c r="O41" s="27"/>
      <c r="P41" s="27"/>
      <c r="Q41" s="27"/>
      <c r="R41" s="27"/>
      <c r="S41" s="27"/>
      <c r="T41" s="27"/>
    </row>
    <row r="42" spans="2:20" ht="15" customHeight="1" thickBot="1" x14ac:dyDescent="0.35">
      <c r="B42" s="127" t="s">
        <v>120</v>
      </c>
      <c r="C42" s="128"/>
      <c r="D42" s="128"/>
      <c r="E42" s="128"/>
      <c r="F42" s="128"/>
      <c r="G42" s="128"/>
      <c r="H42" s="128"/>
      <c r="I42" s="128"/>
      <c r="J42" s="128"/>
      <c r="K42" s="128"/>
      <c r="L42" s="128"/>
      <c r="M42" s="128"/>
      <c r="N42" s="128"/>
      <c r="O42" s="128"/>
      <c r="P42" s="128"/>
      <c r="Q42" s="128"/>
      <c r="R42" s="128"/>
      <c r="S42" s="128"/>
      <c r="T42" s="129"/>
    </row>
    <row r="43" spans="2:20" ht="22.95" customHeight="1" thickBot="1" x14ac:dyDescent="0.35">
      <c r="B43" s="168" t="s">
        <v>33</v>
      </c>
      <c r="C43" s="169"/>
      <c r="D43" s="169"/>
      <c r="E43" s="169"/>
      <c r="F43" s="169"/>
      <c r="G43" s="169"/>
      <c r="H43" s="169"/>
      <c r="I43" s="169"/>
      <c r="J43" s="169"/>
      <c r="K43" s="169"/>
      <c r="L43" s="169"/>
      <c r="M43" s="169"/>
      <c r="N43" s="169"/>
      <c r="O43" s="169"/>
      <c r="P43" s="169"/>
      <c r="Q43" s="169"/>
      <c r="R43" s="169"/>
      <c r="S43" s="169"/>
      <c r="T43" s="170"/>
    </row>
    <row r="44" spans="2:20" ht="11.25" customHeight="1" x14ac:dyDescent="0.3">
      <c r="B44" s="5"/>
      <c r="C44" s="12"/>
      <c r="D44" s="12"/>
      <c r="E44" s="12"/>
      <c r="F44" s="12"/>
      <c r="G44" s="12"/>
      <c r="H44" s="12"/>
      <c r="I44" s="12"/>
      <c r="J44" s="12"/>
      <c r="K44" s="12"/>
      <c r="L44" s="12"/>
      <c r="M44" s="12"/>
      <c r="N44" s="12"/>
      <c r="O44" s="12"/>
      <c r="P44" s="12"/>
      <c r="Q44" s="12"/>
      <c r="R44" s="12"/>
      <c r="S44" s="12"/>
      <c r="T44" s="6"/>
    </row>
    <row r="45" spans="2:20" x14ac:dyDescent="0.25">
      <c r="B45" s="7"/>
      <c r="C45" s="97" t="s">
        <v>1</v>
      </c>
      <c r="D45" s="97"/>
      <c r="E45" s="97"/>
      <c r="F45" s="97"/>
      <c r="G45" s="103">
        <f>$G$13</f>
        <v>0</v>
      </c>
      <c r="H45" s="104"/>
      <c r="I45" s="104"/>
      <c r="J45" s="104"/>
      <c r="K45" s="104"/>
      <c r="L45" s="104"/>
      <c r="M45" s="104"/>
      <c r="N45" s="104"/>
      <c r="O45" s="137" t="s">
        <v>119</v>
      </c>
      <c r="P45" s="137"/>
      <c r="Q45" s="137"/>
      <c r="R45" s="103">
        <f>$R$13</f>
        <v>0</v>
      </c>
      <c r="S45" s="104"/>
      <c r="T45" s="8"/>
    </row>
    <row r="46" spans="2:20" ht="6.75" customHeight="1" x14ac:dyDescent="0.3">
      <c r="B46" s="7"/>
      <c r="C46" s="59"/>
      <c r="D46" s="59"/>
      <c r="E46" s="59"/>
      <c r="F46" s="59"/>
      <c r="G46" s="59"/>
      <c r="H46" s="59"/>
      <c r="I46" s="59"/>
      <c r="J46" s="59"/>
      <c r="K46" s="59"/>
      <c r="L46" s="59"/>
      <c r="M46" s="59"/>
      <c r="N46" s="59"/>
      <c r="O46" s="59"/>
      <c r="P46" s="59"/>
      <c r="Q46" s="59"/>
      <c r="R46" s="59"/>
      <c r="S46" s="59"/>
      <c r="T46" s="8"/>
    </row>
    <row r="47" spans="2:20" ht="37.5" customHeight="1" x14ac:dyDescent="0.3">
      <c r="B47" s="7"/>
      <c r="C47" s="134" t="s">
        <v>75</v>
      </c>
      <c r="D47" s="134"/>
      <c r="E47" s="134"/>
      <c r="F47" s="134"/>
      <c r="G47" s="134"/>
      <c r="H47" s="136" t="s">
        <v>41</v>
      </c>
      <c r="I47" s="136"/>
      <c r="J47" s="136"/>
      <c r="K47" s="136"/>
      <c r="L47" s="136"/>
      <c r="M47" s="136"/>
      <c r="N47" s="136"/>
      <c r="O47" s="136"/>
      <c r="P47" s="136"/>
      <c r="Q47" s="136"/>
      <c r="R47" s="136"/>
      <c r="S47" s="136"/>
      <c r="T47" s="8"/>
    </row>
    <row r="48" spans="2:20" ht="10.199999999999999" customHeight="1" x14ac:dyDescent="0.3">
      <c r="B48" s="7"/>
      <c r="C48" s="27"/>
      <c r="D48" s="27"/>
      <c r="E48" s="27"/>
      <c r="F48" s="27"/>
      <c r="G48" s="27"/>
      <c r="H48" s="27"/>
      <c r="I48" s="27"/>
      <c r="J48" s="26"/>
      <c r="K48" s="26"/>
      <c r="L48" s="27"/>
      <c r="M48" s="27"/>
      <c r="N48" s="27"/>
      <c r="O48" s="27"/>
      <c r="P48" s="27"/>
      <c r="Q48" s="27"/>
      <c r="R48" s="3"/>
      <c r="S48" s="3"/>
      <c r="T48" s="8"/>
    </row>
    <row r="49" spans="2:20" ht="14.4" customHeight="1" x14ac:dyDescent="0.3">
      <c r="B49" s="7"/>
      <c r="C49" s="135" t="s">
        <v>77</v>
      </c>
      <c r="D49" s="135"/>
      <c r="E49" s="135"/>
      <c r="F49" s="105" t="s">
        <v>41</v>
      </c>
      <c r="G49" s="105"/>
      <c r="H49" s="105"/>
      <c r="I49" s="105"/>
      <c r="J49" s="105"/>
      <c r="K49" s="105"/>
      <c r="L49" s="105"/>
      <c r="M49" s="105"/>
      <c r="N49" s="105"/>
      <c r="O49" s="108" t="s">
        <v>121</v>
      </c>
      <c r="P49" s="108"/>
      <c r="Q49" s="110"/>
      <c r="R49" s="110"/>
      <c r="S49" s="110"/>
      <c r="T49" s="8"/>
    </row>
    <row r="50" spans="2:20" ht="10.199999999999999" customHeight="1" x14ac:dyDescent="0.3">
      <c r="B50" s="7"/>
      <c r="C50" s="27"/>
      <c r="D50" s="27"/>
      <c r="E50" s="27"/>
      <c r="F50" s="27"/>
      <c r="G50" s="27"/>
      <c r="H50" s="27"/>
      <c r="I50" s="27"/>
      <c r="J50" s="26"/>
      <c r="K50" s="26"/>
      <c r="L50" s="27"/>
      <c r="M50" s="27"/>
      <c r="N50" s="27"/>
      <c r="O50" s="27"/>
      <c r="P50" s="27"/>
      <c r="Q50" s="27"/>
      <c r="R50" s="3"/>
      <c r="S50" s="3"/>
      <c r="T50" s="8"/>
    </row>
    <row r="51" spans="2:20" ht="14.4" customHeight="1" x14ac:dyDescent="0.3">
      <c r="B51" s="7"/>
      <c r="C51" s="92" t="s">
        <v>76</v>
      </c>
      <c r="D51" s="92"/>
      <c r="E51" s="92"/>
      <c r="F51" s="92"/>
      <c r="G51" s="89"/>
      <c r="H51" s="89"/>
      <c r="I51" s="89"/>
      <c r="J51" s="89"/>
      <c r="K51" s="89"/>
      <c r="L51" s="89"/>
      <c r="M51" s="89"/>
      <c r="N51" s="89"/>
      <c r="O51" s="89"/>
      <c r="P51" s="89"/>
      <c r="Q51" s="89"/>
      <c r="R51" s="89"/>
      <c r="S51" s="89"/>
      <c r="T51" s="8"/>
    </row>
    <row r="52" spans="2:20" ht="15" customHeight="1" x14ac:dyDescent="0.3">
      <c r="B52" s="7"/>
      <c r="C52" s="27"/>
      <c r="D52" s="27"/>
      <c r="E52" s="27"/>
      <c r="F52" s="27"/>
      <c r="G52" s="27"/>
      <c r="H52" s="27"/>
      <c r="I52" s="27"/>
      <c r="J52" s="26"/>
      <c r="K52" s="26"/>
      <c r="L52" s="27"/>
      <c r="M52" s="27"/>
      <c r="N52" s="27"/>
      <c r="O52" s="27"/>
      <c r="P52" s="27"/>
      <c r="Q52" s="27"/>
      <c r="R52" s="3"/>
      <c r="S52" s="3"/>
      <c r="T52" s="8"/>
    </row>
    <row r="53" spans="2:20" ht="15" customHeight="1" x14ac:dyDescent="0.25">
      <c r="B53" s="7"/>
      <c r="C53" s="99" t="s">
        <v>73</v>
      </c>
      <c r="D53" s="100"/>
      <c r="E53" s="100"/>
      <c r="F53" s="100"/>
      <c r="G53" s="100"/>
      <c r="H53" s="100"/>
      <c r="I53" s="100"/>
      <c r="J53" s="100"/>
      <c r="K53" s="100"/>
      <c r="L53" s="100"/>
      <c r="M53" s="100"/>
      <c r="N53" s="100"/>
      <c r="O53" s="100"/>
      <c r="P53" s="100"/>
      <c r="Q53" s="100"/>
      <c r="R53" s="100"/>
      <c r="S53" s="101"/>
      <c r="T53" s="8"/>
    </row>
    <row r="54" spans="2:20" ht="15" customHeight="1" x14ac:dyDescent="0.25">
      <c r="B54" s="7"/>
      <c r="C54" s="94" t="str">
        <f>IF(OR(C20 = "Select from drop-down menu",C20 = "")," ",C20)</f>
        <v xml:space="preserve"> </v>
      </c>
      <c r="D54" s="95"/>
      <c r="E54" s="95"/>
      <c r="F54" s="95"/>
      <c r="G54" s="95"/>
      <c r="H54" s="95"/>
      <c r="I54" s="95"/>
      <c r="J54" s="95"/>
      <c r="K54" s="95"/>
      <c r="L54" s="95"/>
      <c r="M54" s="95"/>
      <c r="N54" s="95"/>
      <c r="O54" s="95"/>
      <c r="P54" s="95"/>
      <c r="Q54" s="95"/>
      <c r="R54" s="95"/>
      <c r="S54" s="96"/>
      <c r="T54" s="8"/>
    </row>
    <row r="55" spans="2:20" ht="9" customHeight="1" x14ac:dyDescent="0.3">
      <c r="B55" s="7"/>
      <c r="C55" s="27"/>
      <c r="D55" s="27"/>
      <c r="E55" s="27"/>
      <c r="F55" s="27"/>
      <c r="G55" s="27"/>
      <c r="H55" s="27"/>
      <c r="I55" s="27"/>
      <c r="J55" s="26"/>
      <c r="K55" s="26"/>
      <c r="L55" s="27"/>
      <c r="M55" s="27"/>
      <c r="N55" s="27"/>
      <c r="O55" s="27"/>
      <c r="P55" s="27"/>
      <c r="Q55" s="27"/>
      <c r="R55" s="3"/>
      <c r="S55" s="3"/>
      <c r="T55" s="8"/>
    </row>
    <row r="56" spans="2:20" ht="9" customHeight="1" x14ac:dyDescent="0.3">
      <c r="B56" s="7"/>
      <c r="C56" s="50"/>
      <c r="D56" s="24"/>
      <c r="E56" s="24"/>
      <c r="F56" s="24"/>
      <c r="G56" s="24"/>
      <c r="H56" s="24"/>
      <c r="I56" s="24"/>
      <c r="J56" s="51"/>
      <c r="K56" s="51"/>
      <c r="L56" s="24"/>
      <c r="M56" s="24"/>
      <c r="N56" s="24"/>
      <c r="O56" s="24"/>
      <c r="P56" s="24"/>
      <c r="Q56" s="24"/>
      <c r="R56" s="14"/>
      <c r="S56" s="15"/>
      <c r="T56" s="8"/>
    </row>
    <row r="57" spans="2:20" ht="14.4" x14ac:dyDescent="0.3">
      <c r="B57" s="7"/>
      <c r="C57" s="52" t="s">
        <v>109</v>
      </c>
      <c r="D57" s="84" t="s">
        <v>4</v>
      </c>
      <c r="E57" s="84"/>
      <c r="F57" s="84"/>
      <c r="G57" s="84"/>
      <c r="H57" s="84"/>
      <c r="I57" s="84"/>
      <c r="J57" s="83"/>
      <c r="K57" s="83"/>
      <c r="L57" s="84" t="s">
        <v>114</v>
      </c>
      <c r="M57" s="84"/>
      <c r="N57" s="84"/>
      <c r="O57" s="84"/>
      <c r="P57" s="84"/>
      <c r="Q57" s="84"/>
      <c r="R57" s="84"/>
      <c r="S57" s="85"/>
      <c r="T57" s="8"/>
    </row>
    <row r="58" spans="2:20" ht="7.95" customHeight="1" x14ac:dyDescent="0.3">
      <c r="B58" s="7"/>
      <c r="C58" s="16"/>
      <c r="D58" s="46"/>
      <c r="E58" s="46"/>
      <c r="F58" s="46"/>
      <c r="G58" s="46"/>
      <c r="H58" s="46"/>
      <c r="I58" s="46"/>
      <c r="J58" s="26"/>
      <c r="K58" s="26"/>
      <c r="L58" s="46"/>
      <c r="M58" s="46"/>
      <c r="N58" s="46"/>
      <c r="O58" s="46"/>
      <c r="P58" s="46"/>
      <c r="Q58" s="46"/>
      <c r="R58" s="3"/>
      <c r="S58" s="17"/>
      <c r="T58" s="8"/>
    </row>
    <row r="59" spans="2:20" ht="9" customHeight="1" x14ac:dyDescent="0.3">
      <c r="B59" s="7"/>
      <c r="C59" s="50"/>
      <c r="D59" s="24"/>
      <c r="E59" s="24"/>
      <c r="F59" s="24"/>
      <c r="G59" s="24"/>
      <c r="H59" s="24"/>
      <c r="I59" s="24"/>
      <c r="J59" s="51"/>
      <c r="K59" s="51"/>
      <c r="L59" s="24"/>
      <c r="M59" s="24"/>
      <c r="N59" s="24"/>
      <c r="O59" s="24"/>
      <c r="P59" s="24"/>
      <c r="Q59" s="24"/>
      <c r="R59" s="14"/>
      <c r="S59" s="15"/>
      <c r="T59" s="8"/>
    </row>
    <row r="60" spans="2:20" ht="14.4" x14ac:dyDescent="0.3">
      <c r="B60" s="7"/>
      <c r="C60" s="16"/>
      <c r="D60" s="93" t="s">
        <v>7</v>
      </c>
      <c r="E60" s="93"/>
      <c r="F60" s="93"/>
      <c r="G60" s="93"/>
      <c r="H60" s="93"/>
      <c r="I60" s="91">
        <f>$F$24</f>
        <v>0</v>
      </c>
      <c r="J60" s="91"/>
      <c r="K60" s="91"/>
      <c r="L60" s="91"/>
      <c r="M60" s="91"/>
      <c r="N60" s="91"/>
      <c r="O60" s="91"/>
      <c r="P60" s="91"/>
      <c r="Q60" s="59"/>
      <c r="R60" s="59"/>
      <c r="S60" s="18"/>
      <c r="T60" s="8"/>
    </row>
    <row r="61" spans="2:20" ht="7.95" customHeight="1" x14ac:dyDescent="0.3">
      <c r="B61" s="7"/>
      <c r="C61" s="16"/>
      <c r="D61" s="59"/>
      <c r="E61" s="59"/>
      <c r="F61" s="59"/>
      <c r="G61" s="59"/>
      <c r="H61" s="59"/>
      <c r="I61" s="59"/>
      <c r="J61" s="26"/>
      <c r="K61" s="26"/>
      <c r="L61" s="59"/>
      <c r="M61" s="59"/>
      <c r="N61" s="59"/>
      <c r="O61" s="59"/>
      <c r="P61" s="59"/>
      <c r="Q61" s="59"/>
      <c r="R61" s="3"/>
      <c r="S61" s="17"/>
      <c r="T61" s="8"/>
    </row>
    <row r="62" spans="2:20" ht="13.95" customHeight="1" x14ac:dyDescent="0.3">
      <c r="B62" s="7"/>
      <c r="C62" s="16"/>
      <c r="D62" s="84" t="s">
        <v>3</v>
      </c>
      <c r="E62" s="84"/>
      <c r="F62" s="84"/>
      <c r="G62" s="84"/>
      <c r="H62" s="84"/>
      <c r="I62" s="59"/>
      <c r="J62" s="90"/>
      <c r="K62" s="90"/>
      <c r="L62" s="84" t="s">
        <v>6</v>
      </c>
      <c r="M62" s="84"/>
      <c r="N62" s="59"/>
      <c r="O62" s="59"/>
      <c r="P62" s="59"/>
      <c r="Q62" s="59"/>
      <c r="R62" s="59"/>
      <c r="S62" s="18"/>
      <c r="T62" s="8"/>
    </row>
    <row r="63" spans="2:20" ht="7.95" customHeight="1" x14ac:dyDescent="0.3">
      <c r="B63" s="7"/>
      <c r="C63" s="16"/>
      <c r="D63" s="59"/>
      <c r="E63" s="59"/>
      <c r="F63" s="59"/>
      <c r="G63" s="59"/>
      <c r="H63" s="59"/>
      <c r="I63" s="59"/>
      <c r="J63" s="26"/>
      <c r="K63" s="26"/>
      <c r="L63" s="59"/>
      <c r="M63" s="59"/>
      <c r="N63" s="59"/>
      <c r="O63" s="59"/>
      <c r="P63" s="59"/>
      <c r="Q63" s="59"/>
      <c r="R63" s="3"/>
      <c r="S63" s="17"/>
      <c r="T63" s="8"/>
    </row>
    <row r="64" spans="2:20" ht="14.4" x14ac:dyDescent="0.3">
      <c r="B64" s="7"/>
      <c r="C64" s="52" t="s">
        <v>110</v>
      </c>
      <c r="D64" s="84" t="s">
        <v>10</v>
      </c>
      <c r="E64" s="84"/>
      <c r="F64" s="84"/>
      <c r="G64" s="84"/>
      <c r="H64" s="84"/>
      <c r="I64" s="84"/>
      <c r="J64" s="83"/>
      <c r="K64" s="83"/>
      <c r="L64" s="84" t="s">
        <v>114</v>
      </c>
      <c r="M64" s="84"/>
      <c r="N64" s="84"/>
      <c r="O64" s="84"/>
      <c r="P64" s="84"/>
      <c r="Q64" s="84"/>
      <c r="R64" s="84"/>
      <c r="S64" s="85"/>
      <c r="T64" s="8"/>
    </row>
    <row r="65" spans="2:20" ht="7.95" customHeight="1" x14ac:dyDescent="0.3">
      <c r="B65" s="7"/>
      <c r="C65" s="16"/>
      <c r="D65" s="59"/>
      <c r="E65" s="59"/>
      <c r="F65" s="59"/>
      <c r="G65" s="59"/>
      <c r="H65" s="59"/>
      <c r="I65" s="59"/>
      <c r="J65" s="26"/>
      <c r="K65" s="26"/>
      <c r="L65" s="59"/>
      <c r="M65" s="59"/>
      <c r="N65" s="59"/>
      <c r="O65" s="59"/>
      <c r="P65" s="59"/>
      <c r="Q65" s="59"/>
      <c r="R65" s="3"/>
      <c r="S65" s="17"/>
      <c r="T65" s="8"/>
    </row>
    <row r="66" spans="2:20" ht="14.4" x14ac:dyDescent="0.3">
      <c r="B66" s="7"/>
      <c r="C66" s="52" t="s">
        <v>111</v>
      </c>
      <c r="D66" s="84" t="s">
        <v>11</v>
      </c>
      <c r="E66" s="84"/>
      <c r="F66" s="84"/>
      <c r="G66" s="84"/>
      <c r="H66" s="84"/>
      <c r="I66" s="84"/>
      <c r="J66" s="83"/>
      <c r="K66" s="83"/>
      <c r="L66" s="84" t="s">
        <v>114</v>
      </c>
      <c r="M66" s="84"/>
      <c r="N66" s="84"/>
      <c r="O66" s="84"/>
      <c r="P66" s="84"/>
      <c r="Q66" s="84"/>
      <c r="R66" s="84"/>
      <c r="S66" s="85"/>
      <c r="T66" s="8"/>
    </row>
    <row r="67" spans="2:20" ht="7.95" customHeight="1" x14ac:dyDescent="0.3">
      <c r="B67" s="7"/>
      <c r="C67" s="16"/>
      <c r="D67" s="59"/>
      <c r="E67" s="59"/>
      <c r="F67" s="59"/>
      <c r="G67" s="59"/>
      <c r="H67" s="59"/>
      <c r="I67" s="59"/>
      <c r="J67" s="26"/>
      <c r="K67" s="26"/>
      <c r="L67" s="59"/>
      <c r="M67" s="59"/>
      <c r="N67" s="59"/>
      <c r="O67" s="59"/>
      <c r="P67" s="59"/>
      <c r="Q67" s="59"/>
      <c r="R67" s="3"/>
      <c r="S67" s="17"/>
      <c r="T67" s="8"/>
    </row>
    <row r="68" spans="2:20" ht="14.25" customHeight="1" x14ac:dyDescent="0.3">
      <c r="B68" s="7"/>
      <c r="C68" s="57" t="s">
        <v>112</v>
      </c>
      <c r="D68" s="88" t="str">
        <f>IF(OR($C$54="620.04 - Medium Stone Fill", $C$54="620.05 - Heavy Stone Fill", $C$54="620.06 - Rip Rap Stone"), "Additional Charge (1 + Miles) for Hauling of Material", "No Additional Charge for Hauling needed")</f>
        <v>No Additional Charge for Hauling needed</v>
      </c>
      <c r="E68" s="88"/>
      <c r="F68" s="88"/>
      <c r="G68" s="88"/>
      <c r="H68" s="88"/>
      <c r="I68" s="88"/>
      <c r="J68" s="88"/>
      <c r="K68" s="88"/>
      <c r="L68" s="3"/>
      <c r="M68" s="3"/>
      <c r="N68" s="3"/>
      <c r="O68" s="3"/>
      <c r="P68" s="3"/>
      <c r="Q68" s="3"/>
      <c r="R68" s="3"/>
      <c r="S68" s="17"/>
      <c r="T68" s="8"/>
    </row>
    <row r="69" spans="2:20" x14ac:dyDescent="0.3">
      <c r="B69" s="7"/>
      <c r="C69" s="19"/>
      <c r="D69" s="87" t="str">
        <f>IF(OR($C$54="620.04 - Medium Stone Fill",$C$54="620.05 - Heavy Stone Fill",$C$54="620.06 - Rip Rap Stone"),$C$54,"(620.04, 620.05, 620.06)")</f>
        <v>(620.04, 620.05, 620.06)</v>
      </c>
      <c r="E69" s="87"/>
      <c r="F69" s="87"/>
      <c r="G69" s="87"/>
      <c r="H69" s="58" t="s">
        <v>122</v>
      </c>
      <c r="I69" s="60" t="s">
        <v>123</v>
      </c>
      <c r="J69" s="83"/>
      <c r="K69" s="83"/>
      <c r="L69" s="84" t="s">
        <v>114</v>
      </c>
      <c r="M69" s="84"/>
      <c r="N69" s="84"/>
      <c r="O69" s="84"/>
      <c r="P69" s="84"/>
      <c r="Q69" s="84"/>
      <c r="R69" s="84"/>
      <c r="S69" s="85"/>
      <c r="T69" s="8"/>
    </row>
    <row r="70" spans="2:20" ht="7.95" customHeight="1" x14ac:dyDescent="0.3">
      <c r="B70" s="7"/>
      <c r="C70" s="16"/>
      <c r="D70" s="59"/>
      <c r="E70" s="59"/>
      <c r="F70" s="59"/>
      <c r="G70" s="59"/>
      <c r="H70" s="59"/>
      <c r="I70" s="59"/>
      <c r="J70" s="26"/>
      <c r="K70" s="26"/>
      <c r="L70" s="59"/>
      <c r="M70" s="59"/>
      <c r="N70" s="59"/>
      <c r="O70" s="59"/>
      <c r="P70" s="59"/>
      <c r="Q70" s="59"/>
      <c r="R70" s="3"/>
      <c r="S70" s="17"/>
      <c r="T70" s="8"/>
    </row>
    <row r="71" spans="2:20" ht="14.4" x14ac:dyDescent="0.3">
      <c r="B71" s="7"/>
      <c r="C71" s="29" t="s">
        <v>113</v>
      </c>
      <c r="D71" s="81" t="s">
        <v>115</v>
      </c>
      <c r="E71" s="81"/>
      <c r="F71" s="81"/>
      <c r="G71" s="81"/>
      <c r="H71" s="81"/>
      <c r="I71" s="81"/>
      <c r="J71" s="81"/>
      <c r="K71" s="81"/>
      <c r="L71" s="81"/>
      <c r="M71" s="81"/>
      <c r="N71" s="81"/>
      <c r="O71" s="86" t="str">
        <f>IF($I$60="Delivered by Vendor (Hauling Charge)",IF(OR($C$54="620.04 - Medium Stone Fill", $C$54="620.05 - Heavy Stone Fill", $C$54="620.06 - Rip Rap Stone"), $J$64+(($J$66+$J$69)*($J$62-1)), $J$64+($J$66*($J$62-1))),"Not Applicable")</f>
        <v>Not Applicable</v>
      </c>
      <c r="P71" s="86"/>
      <c r="Q71" s="86"/>
      <c r="R71" s="81" t="s">
        <v>5</v>
      </c>
      <c r="S71" s="82"/>
      <c r="T71" s="8"/>
    </row>
    <row r="72" spans="2:20" ht="9.6" customHeight="1" x14ac:dyDescent="0.3">
      <c r="B72" s="7"/>
      <c r="C72" s="2"/>
      <c r="D72" s="27"/>
      <c r="E72" s="27"/>
      <c r="F72" s="27"/>
      <c r="G72" s="27"/>
      <c r="H72" s="27"/>
      <c r="I72" s="27"/>
      <c r="J72" s="26"/>
      <c r="K72" s="26"/>
      <c r="L72" s="27"/>
      <c r="M72" s="27"/>
      <c r="N72" s="27"/>
      <c r="O72" s="27"/>
      <c r="P72" s="27"/>
      <c r="Q72" s="27"/>
      <c r="R72" s="3"/>
      <c r="S72" s="3"/>
      <c r="T72" s="8"/>
    </row>
    <row r="73" spans="2:20" ht="9.6" customHeight="1" x14ac:dyDescent="0.3">
      <c r="B73" s="7"/>
      <c r="C73" s="13"/>
      <c r="D73" s="24"/>
      <c r="E73" s="24"/>
      <c r="F73" s="24"/>
      <c r="G73" s="24"/>
      <c r="H73" s="24"/>
      <c r="I73" s="24"/>
      <c r="J73" s="51"/>
      <c r="K73" s="51"/>
      <c r="L73" s="24"/>
      <c r="M73" s="24"/>
      <c r="N73" s="24"/>
      <c r="O73" s="24"/>
      <c r="P73" s="24"/>
      <c r="Q73" s="24"/>
      <c r="R73" s="14"/>
      <c r="S73" s="15"/>
      <c r="T73" s="8"/>
    </row>
    <row r="74" spans="2:20" ht="14.4" x14ac:dyDescent="0.3">
      <c r="B74" s="7"/>
      <c r="C74" s="52" t="s">
        <v>116</v>
      </c>
      <c r="D74" s="84" t="s">
        <v>8</v>
      </c>
      <c r="E74" s="84"/>
      <c r="F74" s="84"/>
      <c r="G74" s="150">
        <f>$J$22</f>
        <v>0</v>
      </c>
      <c r="H74" s="150"/>
      <c r="I74" s="150"/>
      <c r="J74" s="46" t="s">
        <v>12</v>
      </c>
      <c r="K74" s="46"/>
      <c r="L74" s="46"/>
      <c r="M74" s="46"/>
      <c r="N74" s="46"/>
      <c r="O74" s="46"/>
      <c r="P74" s="46"/>
      <c r="Q74" s="46"/>
      <c r="R74" s="46"/>
      <c r="S74" s="18"/>
      <c r="T74" s="8"/>
    </row>
    <row r="75" spans="2:20" ht="7.95" customHeight="1" x14ac:dyDescent="0.3">
      <c r="B75" s="7"/>
      <c r="C75" s="53"/>
      <c r="D75" s="9"/>
      <c r="E75" s="9"/>
      <c r="F75" s="9"/>
      <c r="G75" s="9"/>
      <c r="H75" s="9"/>
      <c r="I75" s="9"/>
      <c r="J75" s="54"/>
      <c r="K75" s="54"/>
      <c r="L75" s="9"/>
      <c r="M75" s="9"/>
      <c r="N75" s="9"/>
      <c r="O75" s="9"/>
      <c r="P75" s="9"/>
      <c r="Q75" s="9"/>
      <c r="R75" s="55"/>
      <c r="S75" s="56"/>
      <c r="T75" s="8"/>
    </row>
    <row r="76" spans="2:20" ht="9" customHeight="1" thickBot="1" x14ac:dyDescent="0.35">
      <c r="B76" s="10"/>
      <c r="C76" s="4"/>
      <c r="D76" s="4"/>
      <c r="E76" s="4"/>
      <c r="F76" s="4"/>
      <c r="G76" s="4"/>
      <c r="H76" s="4"/>
      <c r="I76" s="4"/>
      <c r="J76" s="20"/>
      <c r="K76" s="20"/>
      <c r="L76" s="4"/>
      <c r="M76" s="4"/>
      <c r="N76" s="4"/>
      <c r="O76" s="4"/>
      <c r="P76" s="4"/>
      <c r="Q76" s="4"/>
      <c r="R76" s="21"/>
      <c r="S76" s="21"/>
      <c r="T76" s="11"/>
    </row>
    <row r="77" spans="2:20" ht="7.95" customHeight="1" x14ac:dyDescent="0.3">
      <c r="B77" s="7"/>
      <c r="C77" s="27"/>
      <c r="D77" s="27"/>
      <c r="E77" s="27"/>
      <c r="F77" s="27"/>
      <c r="G77" s="27"/>
      <c r="H77" s="27"/>
      <c r="I77" s="27"/>
      <c r="J77" s="26"/>
      <c r="K77" s="26"/>
      <c r="L77" s="27"/>
      <c r="M77" s="27"/>
      <c r="N77" s="27"/>
      <c r="O77" s="27"/>
      <c r="P77" s="27"/>
      <c r="Q77" s="27"/>
      <c r="R77" s="3"/>
      <c r="S77" s="3"/>
      <c r="T77" s="8"/>
    </row>
    <row r="78" spans="2:20" ht="14.4" customHeight="1" x14ac:dyDescent="0.3">
      <c r="B78" s="7"/>
      <c r="C78" s="156" t="s">
        <v>117</v>
      </c>
      <c r="D78" s="157"/>
      <c r="E78" s="157"/>
      <c r="F78" s="157"/>
      <c r="G78" s="157"/>
      <c r="H78" s="157"/>
      <c r="I78" s="157"/>
      <c r="J78" s="157"/>
      <c r="K78" s="157"/>
      <c r="L78" s="157"/>
      <c r="M78" s="157"/>
      <c r="N78" s="157"/>
      <c r="O78" s="158"/>
      <c r="P78" s="151" t="e">
        <f>IF($I$60="Picked up by User (No Hauling Charge)",(J57*G74), (J57+O71)*G74)</f>
        <v>#VALUE!</v>
      </c>
      <c r="Q78" s="152"/>
      <c r="R78" s="152"/>
      <c r="S78" s="153"/>
      <c r="T78" s="8"/>
    </row>
    <row r="79" spans="2:20" ht="30" customHeight="1" x14ac:dyDescent="0.3">
      <c r="B79" s="7"/>
      <c r="C79" s="159"/>
      <c r="D79" s="160"/>
      <c r="E79" s="160"/>
      <c r="F79" s="160"/>
      <c r="G79" s="160"/>
      <c r="H79" s="160"/>
      <c r="I79" s="160"/>
      <c r="J79" s="160"/>
      <c r="K79" s="160"/>
      <c r="L79" s="160"/>
      <c r="M79" s="160"/>
      <c r="N79" s="160"/>
      <c r="O79" s="161"/>
      <c r="P79" s="154"/>
      <c r="Q79" s="86"/>
      <c r="R79" s="86"/>
      <c r="S79" s="155"/>
      <c r="T79" s="8"/>
    </row>
    <row r="80" spans="2:20" x14ac:dyDescent="0.3">
      <c r="B80" s="7"/>
      <c r="C80" s="27"/>
      <c r="D80" s="25"/>
      <c r="S80" s="27"/>
      <c r="T80" s="8"/>
    </row>
    <row r="81" spans="2:20" x14ac:dyDescent="0.3">
      <c r="B81" s="7"/>
      <c r="C81" s="35"/>
      <c r="D81" s="32"/>
      <c r="E81" s="32"/>
      <c r="F81" s="32"/>
      <c r="G81" s="32"/>
      <c r="H81" s="32"/>
      <c r="I81" s="24"/>
      <c r="J81" s="24"/>
      <c r="K81" s="30"/>
      <c r="L81" s="30"/>
      <c r="M81" s="36"/>
      <c r="N81" s="30"/>
      <c r="O81" s="30"/>
      <c r="P81" s="37"/>
      <c r="Q81" s="24"/>
      <c r="R81" s="37"/>
      <c r="S81" s="38"/>
      <c r="T81" s="8"/>
    </row>
    <row r="82" spans="2:20" ht="24" customHeight="1" x14ac:dyDescent="0.3">
      <c r="B82" s="7"/>
      <c r="C82" s="163" t="s">
        <v>75</v>
      </c>
      <c r="D82" s="164"/>
      <c r="E82" s="164"/>
      <c r="F82" s="164"/>
      <c r="G82" s="164"/>
      <c r="H82" s="165" t="str">
        <f>H47</f>
        <v>Select from the drop-down menu</v>
      </c>
      <c r="I82" s="166"/>
      <c r="J82" s="166"/>
      <c r="K82" s="166"/>
      <c r="L82" s="166"/>
      <c r="M82" s="166"/>
      <c r="N82" s="166"/>
      <c r="O82" s="166"/>
      <c r="P82" s="166"/>
      <c r="Q82" s="166"/>
      <c r="R82" s="166"/>
      <c r="S82" s="167"/>
      <c r="T82" s="8"/>
    </row>
    <row r="83" spans="2:20" x14ac:dyDescent="0.3">
      <c r="B83" s="7"/>
      <c r="C83" s="19"/>
      <c r="D83" s="25"/>
      <c r="E83" s="27"/>
      <c r="F83" s="27"/>
      <c r="G83" s="27"/>
      <c r="H83" s="27"/>
      <c r="I83" s="27"/>
      <c r="J83" s="27"/>
      <c r="K83" s="27"/>
      <c r="L83" s="27"/>
      <c r="M83" s="27"/>
      <c r="N83" s="27"/>
      <c r="O83" s="27"/>
      <c r="P83" s="27"/>
      <c r="Q83" s="27"/>
      <c r="R83" s="27"/>
      <c r="S83" s="18"/>
      <c r="T83" s="8"/>
    </row>
    <row r="84" spans="2:20" ht="24" customHeight="1" x14ac:dyDescent="0.3">
      <c r="B84" s="7"/>
      <c r="C84" s="162" t="s">
        <v>9</v>
      </c>
      <c r="D84" s="84"/>
      <c r="E84" s="84"/>
      <c r="F84" s="27"/>
      <c r="G84" s="110"/>
      <c r="H84" s="110"/>
      <c r="I84" s="110"/>
      <c r="J84" s="110"/>
      <c r="K84" s="110"/>
      <c r="L84" s="110"/>
      <c r="M84" s="110"/>
      <c r="N84" s="110"/>
      <c r="O84" s="110"/>
      <c r="P84" s="147" t="s">
        <v>0</v>
      </c>
      <c r="Q84" s="147"/>
      <c r="R84" s="148"/>
      <c r="S84" s="149"/>
      <c r="T84" s="8"/>
    </row>
    <row r="85" spans="2:20" x14ac:dyDescent="0.3">
      <c r="B85" s="7"/>
      <c r="C85" s="19"/>
      <c r="D85" s="25"/>
      <c r="E85" s="27"/>
      <c r="F85" s="27"/>
      <c r="G85" s="27"/>
      <c r="H85" s="27"/>
      <c r="I85" s="27"/>
      <c r="J85" s="27"/>
      <c r="K85" s="27"/>
      <c r="L85" s="27"/>
      <c r="M85" s="27"/>
      <c r="N85" s="27"/>
      <c r="O85" s="27"/>
      <c r="P85" s="27"/>
      <c r="Q85" s="27"/>
      <c r="R85" s="27"/>
      <c r="S85" s="18"/>
      <c r="T85" s="8"/>
    </row>
    <row r="86" spans="2:20" ht="24" customHeight="1" x14ac:dyDescent="0.3">
      <c r="B86" s="7"/>
      <c r="C86" s="162" t="s">
        <v>79</v>
      </c>
      <c r="D86" s="84"/>
      <c r="E86" s="84"/>
      <c r="F86" s="84"/>
      <c r="G86" s="84"/>
      <c r="H86" s="110"/>
      <c r="I86" s="110"/>
      <c r="J86" s="110"/>
      <c r="K86" s="110"/>
      <c r="L86" s="110"/>
      <c r="M86" s="110"/>
      <c r="N86" s="110"/>
      <c r="O86" s="22"/>
      <c r="P86" s="22"/>
      <c r="Q86" s="22"/>
      <c r="R86" s="22"/>
      <c r="S86" s="39"/>
      <c r="T86" s="8"/>
    </row>
    <row r="87" spans="2:20" x14ac:dyDescent="0.3">
      <c r="B87" s="7"/>
      <c r="C87" s="40"/>
      <c r="D87" s="41"/>
      <c r="E87" s="41"/>
      <c r="F87" s="41"/>
      <c r="G87" s="41"/>
      <c r="H87" s="41"/>
      <c r="I87" s="41"/>
      <c r="J87" s="41"/>
      <c r="K87" s="41"/>
      <c r="L87" s="41"/>
      <c r="M87" s="41"/>
      <c r="N87" s="41"/>
      <c r="O87" s="41"/>
      <c r="P87" s="42"/>
      <c r="Q87" s="42"/>
      <c r="R87" s="42"/>
      <c r="S87" s="43"/>
      <c r="T87" s="8"/>
    </row>
    <row r="88" spans="2:20" x14ac:dyDescent="0.3">
      <c r="B88" s="7"/>
      <c r="C88" s="33"/>
      <c r="D88" s="33"/>
      <c r="E88" s="33"/>
      <c r="F88" s="33"/>
      <c r="G88" s="33"/>
      <c r="H88" s="33"/>
      <c r="I88" s="33"/>
      <c r="J88" s="33"/>
      <c r="K88" s="33"/>
      <c r="L88" s="33"/>
      <c r="M88" s="33"/>
      <c r="N88" s="33"/>
      <c r="O88" s="33"/>
      <c r="P88" s="22"/>
      <c r="Q88" s="22"/>
      <c r="R88" s="22"/>
      <c r="S88" s="22"/>
      <c r="T88" s="8"/>
    </row>
    <row r="89" spans="2:20" ht="13.95" customHeight="1" x14ac:dyDescent="0.3">
      <c r="B89" s="7"/>
      <c r="C89" s="138" t="s">
        <v>495</v>
      </c>
      <c r="D89" s="139"/>
      <c r="E89" s="139"/>
      <c r="F89" s="139"/>
      <c r="G89" s="139"/>
      <c r="H89" s="139"/>
      <c r="I89" s="139"/>
      <c r="J89" s="139"/>
      <c r="K89" s="139"/>
      <c r="L89" s="139"/>
      <c r="M89" s="139"/>
      <c r="N89" s="139"/>
      <c r="O89" s="139"/>
      <c r="P89" s="139"/>
      <c r="Q89" s="139"/>
      <c r="R89" s="139"/>
      <c r="S89" s="140"/>
      <c r="T89" s="8"/>
    </row>
    <row r="90" spans="2:20" x14ac:dyDescent="0.3">
      <c r="B90" s="7"/>
      <c r="C90" s="141"/>
      <c r="D90" s="142"/>
      <c r="E90" s="142"/>
      <c r="F90" s="142"/>
      <c r="G90" s="142"/>
      <c r="H90" s="142"/>
      <c r="I90" s="142"/>
      <c r="J90" s="142"/>
      <c r="K90" s="142"/>
      <c r="L90" s="142"/>
      <c r="M90" s="142"/>
      <c r="N90" s="142"/>
      <c r="O90" s="142"/>
      <c r="P90" s="142"/>
      <c r="Q90" s="142"/>
      <c r="R90" s="142"/>
      <c r="S90" s="143"/>
      <c r="T90" s="8"/>
    </row>
    <row r="91" spans="2:20" x14ac:dyDescent="0.3">
      <c r="B91" s="7"/>
      <c r="C91" s="141"/>
      <c r="D91" s="142"/>
      <c r="E91" s="142"/>
      <c r="F91" s="142"/>
      <c r="G91" s="142"/>
      <c r="H91" s="142"/>
      <c r="I91" s="142"/>
      <c r="J91" s="142"/>
      <c r="K91" s="142"/>
      <c r="L91" s="142"/>
      <c r="M91" s="142"/>
      <c r="N91" s="142"/>
      <c r="O91" s="142"/>
      <c r="P91" s="142"/>
      <c r="Q91" s="142"/>
      <c r="R91" s="142"/>
      <c r="S91" s="143"/>
      <c r="T91" s="8"/>
    </row>
    <row r="92" spans="2:20" x14ac:dyDescent="0.3">
      <c r="B92" s="7"/>
      <c r="C92" s="141"/>
      <c r="D92" s="142"/>
      <c r="E92" s="142"/>
      <c r="F92" s="142"/>
      <c r="G92" s="142"/>
      <c r="H92" s="142"/>
      <c r="I92" s="142"/>
      <c r="J92" s="142"/>
      <c r="K92" s="142"/>
      <c r="L92" s="142"/>
      <c r="M92" s="142"/>
      <c r="N92" s="142"/>
      <c r="O92" s="142"/>
      <c r="P92" s="142"/>
      <c r="Q92" s="142"/>
      <c r="R92" s="142"/>
      <c r="S92" s="143"/>
      <c r="T92" s="8"/>
    </row>
    <row r="93" spans="2:20" x14ac:dyDescent="0.3">
      <c r="B93" s="7"/>
      <c r="C93" s="141"/>
      <c r="D93" s="142"/>
      <c r="E93" s="142"/>
      <c r="F93" s="142"/>
      <c r="G93" s="142"/>
      <c r="H93" s="142"/>
      <c r="I93" s="142"/>
      <c r="J93" s="142"/>
      <c r="K93" s="142"/>
      <c r="L93" s="142"/>
      <c r="M93" s="142"/>
      <c r="N93" s="142"/>
      <c r="O93" s="142"/>
      <c r="P93" s="142"/>
      <c r="Q93" s="142"/>
      <c r="R93" s="142"/>
      <c r="S93" s="143"/>
      <c r="T93" s="8"/>
    </row>
    <row r="94" spans="2:20" x14ac:dyDescent="0.3">
      <c r="B94" s="7"/>
      <c r="C94" s="141"/>
      <c r="D94" s="142"/>
      <c r="E94" s="142"/>
      <c r="F94" s="142"/>
      <c r="G94" s="142"/>
      <c r="H94" s="142"/>
      <c r="I94" s="142"/>
      <c r="J94" s="142"/>
      <c r="K94" s="142"/>
      <c r="L94" s="142"/>
      <c r="M94" s="142"/>
      <c r="N94" s="142"/>
      <c r="O94" s="142"/>
      <c r="P94" s="142"/>
      <c r="Q94" s="142"/>
      <c r="R94" s="142"/>
      <c r="S94" s="143"/>
      <c r="T94" s="8"/>
    </row>
    <row r="95" spans="2:20" x14ac:dyDescent="0.3">
      <c r="B95" s="7"/>
      <c r="C95" s="141"/>
      <c r="D95" s="142"/>
      <c r="E95" s="142"/>
      <c r="F95" s="142"/>
      <c r="G95" s="142"/>
      <c r="H95" s="142"/>
      <c r="I95" s="142"/>
      <c r="J95" s="142"/>
      <c r="K95" s="142"/>
      <c r="L95" s="142"/>
      <c r="M95" s="142"/>
      <c r="N95" s="142"/>
      <c r="O95" s="142"/>
      <c r="P95" s="142"/>
      <c r="Q95" s="142"/>
      <c r="R95" s="142"/>
      <c r="S95" s="143"/>
      <c r="T95" s="8"/>
    </row>
    <row r="96" spans="2:20" x14ac:dyDescent="0.3">
      <c r="B96" s="7"/>
      <c r="C96" s="141"/>
      <c r="D96" s="142"/>
      <c r="E96" s="142"/>
      <c r="F96" s="142"/>
      <c r="G96" s="142"/>
      <c r="H96" s="142"/>
      <c r="I96" s="142"/>
      <c r="J96" s="142"/>
      <c r="K96" s="142"/>
      <c r="L96" s="142"/>
      <c r="M96" s="142"/>
      <c r="N96" s="142"/>
      <c r="O96" s="142"/>
      <c r="P96" s="142"/>
      <c r="Q96" s="142"/>
      <c r="R96" s="142"/>
      <c r="S96" s="143"/>
      <c r="T96" s="8"/>
    </row>
    <row r="97" spans="2:44" x14ac:dyDescent="0.3">
      <c r="B97" s="7"/>
      <c r="C97" s="141"/>
      <c r="D97" s="142"/>
      <c r="E97" s="142"/>
      <c r="F97" s="142"/>
      <c r="G97" s="142"/>
      <c r="H97" s="142"/>
      <c r="I97" s="142"/>
      <c r="J97" s="142"/>
      <c r="K97" s="142"/>
      <c r="L97" s="142"/>
      <c r="M97" s="142"/>
      <c r="N97" s="142"/>
      <c r="O97" s="142"/>
      <c r="P97" s="142"/>
      <c r="Q97" s="142"/>
      <c r="R97" s="142"/>
      <c r="S97" s="143"/>
      <c r="T97" s="8"/>
    </row>
    <row r="98" spans="2:44" ht="7.95" customHeight="1" x14ac:dyDescent="0.3">
      <c r="B98" s="7"/>
      <c r="C98" s="144"/>
      <c r="D98" s="145"/>
      <c r="E98" s="145"/>
      <c r="F98" s="145"/>
      <c r="G98" s="145"/>
      <c r="H98" s="145"/>
      <c r="I98" s="145"/>
      <c r="J98" s="145"/>
      <c r="K98" s="145"/>
      <c r="L98" s="145"/>
      <c r="M98" s="145"/>
      <c r="N98" s="145"/>
      <c r="O98" s="145"/>
      <c r="P98" s="145"/>
      <c r="Q98" s="145"/>
      <c r="R98" s="145"/>
      <c r="S98" s="146"/>
      <c r="T98" s="8"/>
    </row>
    <row r="99" spans="2:44" ht="7.95" customHeight="1" thickBot="1" x14ac:dyDescent="0.35">
      <c r="B99" s="10"/>
      <c r="C99" s="4"/>
      <c r="D99" s="4"/>
      <c r="E99" s="4"/>
      <c r="F99" s="4"/>
      <c r="G99" s="4"/>
      <c r="H99" s="4"/>
      <c r="I99" s="4"/>
      <c r="J99" s="20"/>
      <c r="K99" s="20"/>
      <c r="L99" s="4"/>
      <c r="M99" s="4"/>
      <c r="N99" s="4"/>
      <c r="O99" s="4"/>
      <c r="P99" s="4"/>
      <c r="Q99" s="4"/>
      <c r="R99" s="21"/>
      <c r="S99" s="21"/>
      <c r="T99" s="11"/>
    </row>
    <row r="101" spans="2:44" x14ac:dyDescent="0.25">
      <c r="V101" s="65" t="s">
        <v>37</v>
      </c>
      <c r="W101" s="65" t="s">
        <v>13</v>
      </c>
      <c r="X101" s="65" t="s">
        <v>38</v>
      </c>
      <c r="Y101" s="65" t="s">
        <v>106</v>
      </c>
      <c r="Z101" s="65" t="s">
        <v>39</v>
      </c>
      <c r="AA101" s="34" t="s">
        <v>72</v>
      </c>
      <c r="AC101" s="34"/>
    </row>
    <row r="102" spans="2:44" x14ac:dyDescent="0.25">
      <c r="V102" s="31" t="s">
        <v>21</v>
      </c>
      <c r="W102" s="66">
        <v>1</v>
      </c>
      <c r="X102" s="1">
        <v>2018</v>
      </c>
      <c r="Y102" s="1" t="s">
        <v>107</v>
      </c>
      <c r="Z102" s="48" t="s">
        <v>103</v>
      </c>
      <c r="AA102" s="1" t="s">
        <v>41</v>
      </c>
      <c r="AD102" s="48"/>
      <c r="AE102" s="48"/>
      <c r="AF102" s="48" t="s">
        <v>493</v>
      </c>
      <c r="AG102" s="48" t="s">
        <v>492</v>
      </c>
      <c r="AH102" s="48" t="s">
        <v>491</v>
      </c>
      <c r="AI102" s="48"/>
      <c r="AJ102" s="48"/>
      <c r="AK102" s="48"/>
      <c r="AL102" s="48"/>
      <c r="AM102" s="48"/>
      <c r="AN102" s="48"/>
      <c r="AO102" s="48"/>
      <c r="AP102" s="48"/>
      <c r="AQ102" s="48"/>
      <c r="AR102" s="48"/>
    </row>
    <row r="103" spans="2:44" x14ac:dyDescent="0.25">
      <c r="V103" s="31" t="s">
        <v>22</v>
      </c>
      <c r="W103" s="66">
        <v>2</v>
      </c>
      <c r="X103" s="1">
        <v>2019</v>
      </c>
      <c r="Y103" s="1" t="s">
        <v>108</v>
      </c>
      <c r="Z103" s="49" t="str">
        <f t="shared" ref="Z103:Z134" si="0">_xlfn.CONCAT(AB103," - ",AC103)</f>
        <v>203.06 - Select Fill</v>
      </c>
      <c r="AA103" s="67" t="str">
        <f t="shared" ref="AA103:AA134" si="1">_xlfn.CONCAT(AD104," - ",AE104)</f>
        <v>PC68024 - Barre Stone Products Inc</v>
      </c>
      <c r="AB103" s="71">
        <v>203.06</v>
      </c>
      <c r="AC103" s="68" t="s">
        <v>80</v>
      </c>
      <c r="AD103" s="48"/>
      <c r="AE103" s="48" t="s">
        <v>41</v>
      </c>
      <c r="AF103" s="48" t="s">
        <v>41</v>
      </c>
      <c r="AG103" s="73" t="s">
        <v>245</v>
      </c>
      <c r="AH103" s="73" t="s">
        <v>246</v>
      </c>
      <c r="AI103" s="48"/>
      <c r="AJ103" s="48"/>
      <c r="AK103" s="48"/>
      <c r="AL103" s="48"/>
      <c r="AM103" s="48"/>
      <c r="AN103" s="48"/>
      <c r="AO103" s="48"/>
      <c r="AP103" s="48"/>
      <c r="AQ103" s="48"/>
      <c r="AR103" s="48"/>
    </row>
    <row r="104" spans="2:44" x14ac:dyDescent="0.25">
      <c r="V104" s="31" t="s">
        <v>23</v>
      </c>
      <c r="W104" s="66">
        <v>3</v>
      </c>
      <c r="X104" s="1">
        <v>2020</v>
      </c>
      <c r="Z104" s="49" t="str">
        <f t="shared" si="0"/>
        <v>203.07 - Select Granular Fill</v>
      </c>
      <c r="AA104" s="67" t="str">
        <f t="shared" si="1"/>
        <v>PC68025 - Barrett Paving Materials Inc</v>
      </c>
      <c r="AB104" s="71">
        <v>203.07</v>
      </c>
      <c r="AC104" s="68" t="s">
        <v>81</v>
      </c>
      <c r="AD104" s="69" t="s">
        <v>124</v>
      </c>
      <c r="AE104" s="48" t="s">
        <v>171</v>
      </c>
      <c r="AF104" s="49" t="str">
        <f>CONCATENATE(AH103, "     ",(AG103))</f>
        <v>4-18R     Barre Stone Products, Inc.</v>
      </c>
      <c r="AG104" s="73" t="s">
        <v>245</v>
      </c>
      <c r="AH104" s="73" t="s">
        <v>247</v>
      </c>
      <c r="AI104" s="48"/>
      <c r="AJ104" s="48"/>
      <c r="AK104" s="48"/>
      <c r="AL104" s="48"/>
      <c r="AM104" s="48"/>
      <c r="AN104" s="48"/>
      <c r="AO104" s="48"/>
      <c r="AP104" s="48"/>
      <c r="AQ104" s="48"/>
      <c r="AR104" s="48"/>
    </row>
    <row r="105" spans="2:44" ht="26.4" x14ac:dyDescent="0.25">
      <c r="V105" s="31" t="s">
        <v>24</v>
      </c>
      <c r="W105" s="66">
        <v>4</v>
      </c>
      <c r="X105" s="1">
        <v>2021</v>
      </c>
      <c r="Z105" s="49" t="str">
        <f>_xlfn.CONCAT(AB105," - ",AC105)</f>
        <v>203.20 - Select Granular Fill (Sub-grade)</v>
      </c>
      <c r="AA105" s="67" t="str">
        <f t="shared" si="1"/>
        <v>PC68026 - Callanan Industries Inc 
D/B/A Iroquois Rock Products</v>
      </c>
      <c r="AB105" s="71" t="s">
        <v>243</v>
      </c>
      <c r="AC105" s="68" t="s">
        <v>239</v>
      </c>
      <c r="AD105" s="69" t="s">
        <v>125</v>
      </c>
      <c r="AE105" s="48" t="s">
        <v>172</v>
      </c>
      <c r="AF105" s="49" t="str">
        <f t="shared" ref="AF105:AF168" si="2">CONCATENATE(AH104, "     ",(AG104))</f>
        <v>4-18RFM     Barre Stone Products, Inc.</v>
      </c>
      <c r="AG105" s="74" t="s">
        <v>248</v>
      </c>
      <c r="AH105" s="74" t="s">
        <v>249</v>
      </c>
      <c r="AI105" s="48"/>
      <c r="AJ105" s="48"/>
      <c r="AK105" s="48"/>
      <c r="AL105" s="48"/>
      <c r="AM105" s="48"/>
      <c r="AN105" s="48"/>
      <c r="AO105" s="48"/>
      <c r="AP105" s="48"/>
      <c r="AQ105" s="48"/>
      <c r="AR105" s="48"/>
    </row>
    <row r="106" spans="2:44" ht="27.6" x14ac:dyDescent="0.25">
      <c r="V106" s="31" t="s">
        <v>25</v>
      </c>
      <c r="W106" s="66">
        <v>5</v>
      </c>
      <c r="X106" s="66"/>
      <c r="Y106" s="66"/>
      <c r="Z106" s="49" t="str">
        <f t="shared" si="0"/>
        <v>304.11 - Type 1 Sub-base Coarse</v>
      </c>
      <c r="AA106" s="67" t="str">
        <f t="shared" si="1"/>
        <v>PC68027 - Carver Sand &amp; Gravel LLC</v>
      </c>
      <c r="AB106" s="71">
        <v>304.11</v>
      </c>
      <c r="AC106" s="68" t="s">
        <v>82</v>
      </c>
      <c r="AD106" s="69" t="s">
        <v>126</v>
      </c>
      <c r="AE106" s="63" t="s">
        <v>173</v>
      </c>
      <c r="AF106" s="49" t="str">
        <f t="shared" si="2"/>
        <v>2-12R     Barrett Paving Materials Inc.</v>
      </c>
      <c r="AG106" s="73" t="s">
        <v>248</v>
      </c>
      <c r="AH106" s="73" t="s">
        <v>250</v>
      </c>
      <c r="AI106" s="48"/>
      <c r="AJ106" s="48"/>
      <c r="AK106" s="48"/>
      <c r="AL106" s="48"/>
      <c r="AM106" s="48"/>
      <c r="AN106" s="48"/>
      <c r="AO106" s="48"/>
      <c r="AP106" s="48"/>
      <c r="AQ106" s="48"/>
      <c r="AR106" s="48"/>
    </row>
    <row r="107" spans="2:44" x14ac:dyDescent="0.25">
      <c r="V107" s="31" t="s">
        <v>26</v>
      </c>
      <c r="W107" s="66">
        <v>6</v>
      </c>
      <c r="X107" s="66"/>
      <c r="Y107" s="66"/>
      <c r="Z107" s="49" t="str">
        <f t="shared" si="0"/>
        <v>304.12 - Type 2 Sub-base Coarse</v>
      </c>
      <c r="AA107" s="67" t="str">
        <f t="shared" si="1"/>
        <v>PC68028 - Century Aggregates Inc</v>
      </c>
      <c r="AB107" s="71">
        <v>304.12</v>
      </c>
      <c r="AC107" s="68" t="s">
        <v>83</v>
      </c>
      <c r="AD107" s="69" t="s">
        <v>127</v>
      </c>
      <c r="AE107" s="48" t="s">
        <v>174</v>
      </c>
      <c r="AF107" s="49" t="str">
        <f t="shared" si="2"/>
        <v>7-1R     Barrett Paving Materials Inc.</v>
      </c>
      <c r="AG107" s="74" t="s">
        <v>248</v>
      </c>
      <c r="AH107" s="74" t="s">
        <v>251</v>
      </c>
      <c r="AI107" s="48"/>
      <c r="AJ107" s="48"/>
      <c r="AK107" s="48"/>
      <c r="AL107" s="48"/>
      <c r="AM107" s="48"/>
      <c r="AN107" s="48"/>
      <c r="AO107" s="48"/>
      <c r="AP107" s="48"/>
      <c r="AQ107" s="48"/>
      <c r="AR107" s="48"/>
    </row>
    <row r="108" spans="2:44" x14ac:dyDescent="0.25">
      <c r="V108" s="31" t="s">
        <v>27</v>
      </c>
      <c r="W108" s="66">
        <v>7</v>
      </c>
      <c r="X108" s="66"/>
      <c r="Y108" s="66"/>
      <c r="Z108" s="49" t="str">
        <f t="shared" si="0"/>
        <v>304.13 - Type 3 Sub-base Coarse</v>
      </c>
      <c r="AA108" s="67" t="str">
        <f t="shared" si="1"/>
        <v>PC68029 - Certified Road Constructors Inc 
D/B/A Material Sand &amp; Gravel</v>
      </c>
      <c r="AB108" s="71">
        <v>304.13</v>
      </c>
      <c r="AC108" s="68" t="s">
        <v>84</v>
      </c>
      <c r="AD108" s="69" t="s">
        <v>128</v>
      </c>
      <c r="AE108" s="48" t="s">
        <v>175</v>
      </c>
      <c r="AF108" s="49" t="str">
        <f t="shared" si="2"/>
        <v>7-21RS     Barrett Paving Materials Inc.</v>
      </c>
      <c r="AG108" s="74" t="s">
        <v>248</v>
      </c>
      <c r="AH108" s="74" t="s">
        <v>252</v>
      </c>
      <c r="AI108" s="48"/>
      <c r="AJ108" s="48"/>
      <c r="AK108" s="48"/>
      <c r="AL108" s="48"/>
      <c r="AM108" s="48"/>
      <c r="AN108" s="48"/>
      <c r="AO108" s="48"/>
      <c r="AP108" s="48"/>
      <c r="AQ108" s="48"/>
      <c r="AR108" s="48"/>
    </row>
    <row r="109" spans="2:44" x14ac:dyDescent="0.25">
      <c r="V109" s="31" t="s">
        <v>28</v>
      </c>
      <c r="W109" s="66">
        <v>8</v>
      </c>
      <c r="X109" s="66"/>
      <c r="Y109" s="66"/>
      <c r="Z109" s="49" t="str">
        <f t="shared" si="0"/>
        <v>304.14 - Type 4 Sub-base Coarse</v>
      </c>
      <c r="AA109" s="67" t="str">
        <f t="shared" si="1"/>
        <v>PC68030 - Cobleskill Stone Products Inc</v>
      </c>
      <c r="AB109" s="71">
        <v>304.14</v>
      </c>
      <c r="AC109" s="68" t="s">
        <v>85</v>
      </c>
      <c r="AD109" s="69" t="s">
        <v>129</v>
      </c>
      <c r="AE109" s="48" t="s">
        <v>176</v>
      </c>
      <c r="AF109" s="49" t="str">
        <f t="shared" si="2"/>
        <v>7-41RS     Barrett Paving Materials Inc.</v>
      </c>
      <c r="AG109" s="74" t="s">
        <v>248</v>
      </c>
      <c r="AH109" s="74" t="s">
        <v>253</v>
      </c>
      <c r="AI109" s="48"/>
      <c r="AJ109" s="48"/>
      <c r="AK109" s="48"/>
      <c r="AL109" s="48"/>
      <c r="AM109" s="48"/>
      <c r="AN109" s="48"/>
      <c r="AO109" s="48"/>
      <c r="AP109" s="48"/>
      <c r="AQ109" s="48"/>
      <c r="AR109" s="48"/>
    </row>
    <row r="110" spans="2:44" ht="26.4" x14ac:dyDescent="0.25">
      <c r="V110" s="31" t="s">
        <v>20</v>
      </c>
      <c r="W110" s="66">
        <v>9</v>
      </c>
      <c r="X110" s="66"/>
      <c r="Y110" s="66"/>
      <c r="Z110" s="49" t="str">
        <f t="shared" si="0"/>
        <v>304.14A - Type 4A Sub-base Coarse</v>
      </c>
      <c r="AA110" s="67" t="str">
        <f t="shared" si="1"/>
        <v>PC68031 - Colarusso Quarry Co
a Division of A. Colarusso &amp; Son Inc</v>
      </c>
      <c r="AB110" s="71" t="s">
        <v>42</v>
      </c>
      <c r="AC110" s="68" t="s">
        <v>86</v>
      </c>
      <c r="AD110" s="69" t="s">
        <v>130</v>
      </c>
      <c r="AE110" s="48" t="s">
        <v>177</v>
      </c>
      <c r="AF110" s="49" t="str">
        <f t="shared" si="2"/>
        <v>7-9RS     Barrett Paving Materials Inc.</v>
      </c>
      <c r="AG110" s="75" t="s">
        <v>254</v>
      </c>
      <c r="AH110" s="74" t="s">
        <v>255</v>
      </c>
      <c r="AI110" s="48"/>
      <c r="AJ110" s="48"/>
      <c r="AK110" s="48"/>
      <c r="AL110" s="48"/>
      <c r="AM110" s="48"/>
      <c r="AN110" s="48"/>
      <c r="AO110" s="48"/>
      <c r="AP110" s="48"/>
      <c r="AQ110" s="48"/>
      <c r="AR110" s="48"/>
    </row>
    <row r="111" spans="2:44" ht="26.4" x14ac:dyDescent="0.25">
      <c r="V111" s="31" t="s">
        <v>29</v>
      </c>
      <c r="W111" s="66">
        <v>10</v>
      </c>
      <c r="X111" s="66"/>
      <c r="Y111" s="66"/>
      <c r="Z111" s="49" t="str">
        <f t="shared" si="0"/>
        <v>605.0901 - Underdrain Filter, Type I</v>
      </c>
      <c r="AA111" s="67" t="str">
        <f t="shared" si="1"/>
        <v>PC68032 - Country Side Sand and Gravel Inc</v>
      </c>
      <c r="AB111" s="71">
        <v>605.09010000000001</v>
      </c>
      <c r="AC111" s="68" t="s">
        <v>87</v>
      </c>
      <c r="AD111" s="69" t="s">
        <v>131</v>
      </c>
      <c r="AE111" s="48" t="s">
        <v>178</v>
      </c>
      <c r="AF111" s="49" t="str">
        <f t="shared" si="2"/>
        <v>1-2RS     Callanan Industries, Inc. 
D/B/A Iroquois Rock Products</v>
      </c>
      <c r="AG111" s="75" t="s">
        <v>254</v>
      </c>
      <c r="AH111" s="74" t="s">
        <v>256</v>
      </c>
      <c r="AI111" s="48"/>
      <c r="AJ111" s="48"/>
      <c r="AK111" s="48"/>
      <c r="AL111" s="48"/>
      <c r="AM111" s="48"/>
      <c r="AN111" s="48"/>
      <c r="AO111" s="48"/>
      <c r="AP111" s="48"/>
      <c r="AQ111" s="48"/>
      <c r="AR111" s="48"/>
    </row>
    <row r="112" spans="2:44" ht="26.4" x14ac:dyDescent="0.25">
      <c r="V112" s="31" t="s">
        <v>30</v>
      </c>
      <c r="W112" s="66">
        <v>11</v>
      </c>
      <c r="X112" s="66"/>
      <c r="Y112" s="66"/>
      <c r="Z112" s="49" t="str">
        <f t="shared" si="0"/>
        <v>605.1001 - Underdrain Filter, Type II</v>
      </c>
      <c r="AA112" s="67" t="str">
        <f t="shared" si="1"/>
        <v>PC68033 - County Line Stone Co. Inc</v>
      </c>
      <c r="AB112" s="71">
        <v>605.1001</v>
      </c>
      <c r="AC112" s="68" t="s">
        <v>88</v>
      </c>
      <c r="AD112" s="69" t="s">
        <v>132</v>
      </c>
      <c r="AE112" s="48" t="s">
        <v>179</v>
      </c>
      <c r="AF112" s="49" t="str">
        <f t="shared" si="2"/>
        <v>1-7R     Callanan Industries, Inc. 
D/B/A Iroquois Rock Products</v>
      </c>
      <c r="AG112" s="75" t="s">
        <v>254</v>
      </c>
      <c r="AH112" s="74" t="s">
        <v>257</v>
      </c>
      <c r="AI112" s="48"/>
      <c r="AJ112" s="48"/>
      <c r="AK112" s="48"/>
      <c r="AL112" s="48"/>
      <c r="AM112" s="48"/>
      <c r="AN112" s="48"/>
      <c r="AO112" s="48"/>
      <c r="AP112" s="48"/>
      <c r="AQ112" s="48"/>
      <c r="AR112" s="48"/>
    </row>
    <row r="113" spans="22:44" ht="26.4" x14ac:dyDescent="0.25">
      <c r="V113" s="31" t="s">
        <v>31</v>
      </c>
      <c r="W113" s="66">
        <v>12</v>
      </c>
      <c r="X113" s="66"/>
      <c r="Y113" s="66"/>
      <c r="Z113" s="49" t="str">
        <f t="shared" si="0"/>
        <v>605.1101 - Underdrain Filter, Type III</v>
      </c>
      <c r="AA113" s="67" t="str">
        <f t="shared" si="1"/>
        <v>PC68034 - Cranesville Block Co Inc</v>
      </c>
      <c r="AB113" s="71">
        <v>605.11009999999999</v>
      </c>
      <c r="AC113" s="68" t="s">
        <v>89</v>
      </c>
      <c r="AD113" s="69" t="s">
        <v>133</v>
      </c>
      <c r="AE113" s="48" t="s">
        <v>180</v>
      </c>
      <c r="AF113" s="49" t="str">
        <f t="shared" si="2"/>
        <v>2-5R     Callanan Industries, Inc. 
D/B/A Iroquois Rock Products</v>
      </c>
      <c r="AG113" s="75" t="s">
        <v>254</v>
      </c>
      <c r="AH113" s="74" t="s">
        <v>258</v>
      </c>
      <c r="AI113" s="48"/>
      <c r="AJ113" s="48"/>
      <c r="AK113" s="48"/>
      <c r="AL113" s="48"/>
      <c r="AM113" s="48"/>
      <c r="AN113" s="48"/>
      <c r="AO113" s="48"/>
      <c r="AP113" s="48"/>
      <c r="AQ113" s="48"/>
      <c r="AR113" s="48"/>
    </row>
    <row r="114" spans="22:44" ht="26.4" x14ac:dyDescent="0.25">
      <c r="V114" s="66"/>
      <c r="W114" s="66">
        <v>13</v>
      </c>
      <c r="X114" s="66"/>
      <c r="Y114" s="66"/>
      <c r="Z114" s="49" t="str">
        <f t="shared" si="0"/>
        <v>620.02 - Fine Stone Fill</v>
      </c>
      <c r="AA114" s="67" t="str">
        <f t="shared" si="1"/>
        <v>PC68035 - Cushing Stone Company Inc</v>
      </c>
      <c r="AB114" s="71">
        <v>620.02</v>
      </c>
      <c r="AC114" s="68" t="s">
        <v>90</v>
      </c>
      <c r="AD114" s="69" t="s">
        <v>134</v>
      </c>
      <c r="AE114" s="48" t="s">
        <v>181</v>
      </c>
      <c r="AF114" s="49" t="str">
        <f t="shared" si="2"/>
        <v>2-11R     Callanan Industries, Inc. 
D/B/A Iroquois Rock Products</v>
      </c>
      <c r="AG114" s="76" t="s">
        <v>254</v>
      </c>
      <c r="AH114" s="73" t="s">
        <v>259</v>
      </c>
      <c r="AI114" s="48"/>
      <c r="AJ114" s="48"/>
      <c r="AK114" s="48"/>
      <c r="AL114" s="48"/>
      <c r="AM114" s="48"/>
      <c r="AN114" s="48"/>
      <c r="AO114" s="48"/>
      <c r="AP114" s="48"/>
      <c r="AQ114" s="48"/>
      <c r="AR114" s="48"/>
    </row>
    <row r="115" spans="22:44" ht="26.4" x14ac:dyDescent="0.25">
      <c r="V115" s="66"/>
      <c r="W115" s="66">
        <v>14</v>
      </c>
      <c r="X115" s="66"/>
      <c r="Y115" s="66"/>
      <c r="Z115" s="49" t="str">
        <f t="shared" si="0"/>
        <v>620.03 - Light Stone Fill</v>
      </c>
      <c r="AA115" s="67" t="str">
        <f t="shared" si="1"/>
        <v>PC68036 - Dalrymple Gravel &amp; Contracting Co. Inc</v>
      </c>
      <c r="AB115" s="71">
        <v>620.03</v>
      </c>
      <c r="AC115" s="68" t="s">
        <v>91</v>
      </c>
      <c r="AD115" s="69" t="s">
        <v>135</v>
      </c>
      <c r="AE115" s="48" t="s">
        <v>182</v>
      </c>
      <c r="AF115" s="49" t="str">
        <f t="shared" si="2"/>
        <v>4-5R     Callanan Industries, Inc. 
D/B/A Iroquois Rock Products</v>
      </c>
      <c r="AG115" s="77" t="s">
        <v>254</v>
      </c>
      <c r="AH115" s="78" t="s">
        <v>260</v>
      </c>
      <c r="AI115" s="48"/>
      <c r="AJ115" s="48"/>
      <c r="AK115" s="48"/>
      <c r="AL115" s="48"/>
      <c r="AM115" s="48"/>
      <c r="AN115" s="48"/>
      <c r="AO115" s="48"/>
      <c r="AP115" s="48"/>
      <c r="AQ115" s="48"/>
      <c r="AR115" s="48"/>
    </row>
    <row r="116" spans="22:44" ht="26.4" x14ac:dyDescent="0.25">
      <c r="V116" s="66"/>
      <c r="W116" s="66">
        <v>15</v>
      </c>
      <c r="X116" s="66"/>
      <c r="Y116" s="66"/>
      <c r="Z116" s="49" t="str">
        <f t="shared" si="0"/>
        <v>620.04 - Medium Stone Fill</v>
      </c>
      <c r="AA116" s="67" t="str">
        <f t="shared" si="1"/>
        <v>PC68037 - Dan Gernatt Gravel Products Inc</v>
      </c>
      <c r="AB116" s="71">
        <v>620.04</v>
      </c>
      <c r="AC116" s="68" t="s">
        <v>92</v>
      </c>
      <c r="AD116" s="69" t="s">
        <v>136</v>
      </c>
      <c r="AE116" s="48" t="s">
        <v>183</v>
      </c>
      <c r="AF116" s="49" t="str">
        <f t="shared" si="2"/>
        <v>8-15RS     Callanan Industries, Inc. 
D/B/A Iroquois Rock Products</v>
      </c>
      <c r="AG116" s="77" t="s">
        <v>254</v>
      </c>
      <c r="AH116" s="78" t="s">
        <v>261</v>
      </c>
      <c r="AI116" s="48"/>
      <c r="AJ116" s="48"/>
      <c r="AK116" s="48"/>
      <c r="AL116" s="48"/>
      <c r="AM116" s="48"/>
      <c r="AN116" s="48"/>
      <c r="AO116" s="48"/>
      <c r="AP116" s="48"/>
      <c r="AQ116" s="48"/>
      <c r="AR116" s="48"/>
    </row>
    <row r="117" spans="22:44" ht="26.4" x14ac:dyDescent="0.25">
      <c r="V117" s="66"/>
      <c r="W117" s="66">
        <v>16</v>
      </c>
      <c r="X117" s="66"/>
      <c r="Y117" s="66"/>
      <c r="Z117" s="49" t="str">
        <f t="shared" si="0"/>
        <v>620.05 - Heavy Stone Fill</v>
      </c>
      <c r="AA117" s="67" t="str">
        <f t="shared" si="1"/>
        <v>PC68038 - Delaney Crushed Stone Products Inc</v>
      </c>
      <c r="AB117" s="71">
        <v>620.04999999999995</v>
      </c>
      <c r="AC117" s="68" t="s">
        <v>93</v>
      </c>
      <c r="AD117" s="69" t="s">
        <v>137</v>
      </c>
      <c r="AE117" s="48" t="s">
        <v>184</v>
      </c>
      <c r="AF117" s="49" t="str">
        <f t="shared" si="2"/>
        <v>9-37R     Callanan Industries, Inc. 
D/B/A Iroquois Rock Products</v>
      </c>
      <c r="AG117" s="76" t="s">
        <v>254</v>
      </c>
      <c r="AH117" s="73" t="s">
        <v>261</v>
      </c>
      <c r="AI117" s="48"/>
      <c r="AJ117" s="48"/>
      <c r="AK117" s="48"/>
      <c r="AL117" s="48"/>
      <c r="AM117" s="48"/>
      <c r="AN117" s="48"/>
      <c r="AO117" s="48"/>
      <c r="AP117" s="48"/>
      <c r="AQ117" s="48"/>
      <c r="AR117" s="48"/>
    </row>
    <row r="118" spans="22:44" x14ac:dyDescent="0.25">
      <c r="V118" s="66"/>
      <c r="W118" s="66">
        <v>17</v>
      </c>
      <c r="X118" s="66"/>
      <c r="Y118" s="66"/>
      <c r="Z118" s="49" t="str">
        <f t="shared" si="0"/>
        <v>620.06 - Rip Rap Stone</v>
      </c>
      <c r="AA118" s="67" t="str">
        <f t="shared" si="1"/>
        <v>PC68039 - Dolomite Products Company Inc D/B/A A.L Blades</v>
      </c>
      <c r="AB118" s="71">
        <v>620.05999999999995</v>
      </c>
      <c r="AC118" s="68" t="s">
        <v>94</v>
      </c>
      <c r="AD118" s="69" t="s">
        <v>138</v>
      </c>
      <c r="AE118" s="48" t="s">
        <v>185</v>
      </c>
      <c r="AF118" s="49" t="str">
        <f t="shared" si="2"/>
        <v>9-37R     Callanan Industries, Inc. 
D/B/A Iroquois Rock Products</v>
      </c>
      <c r="AG118" s="74" t="s">
        <v>174</v>
      </c>
      <c r="AH118" s="74" t="s">
        <v>262</v>
      </c>
      <c r="AI118" s="48"/>
      <c r="AJ118" s="48"/>
      <c r="AK118" s="48"/>
      <c r="AL118" s="48"/>
      <c r="AM118" s="48"/>
      <c r="AN118" s="48"/>
      <c r="AO118" s="48"/>
      <c r="AP118" s="48"/>
      <c r="AQ118" s="48"/>
      <c r="AR118" s="48"/>
    </row>
    <row r="119" spans="22:44" x14ac:dyDescent="0.25">
      <c r="V119" s="66"/>
      <c r="W119" s="66">
        <v>18</v>
      </c>
      <c r="X119" s="66"/>
      <c r="Y119" s="66"/>
      <c r="Z119" s="49" t="str">
        <f t="shared" si="0"/>
        <v>620.08 - Bedding Material</v>
      </c>
      <c r="AA119" s="67" t="str">
        <f t="shared" si="1"/>
        <v>PC68040 - E. Tetz &amp; Sons Inc</v>
      </c>
      <c r="AB119" s="71">
        <v>620.08000000000004</v>
      </c>
      <c r="AC119" s="68" t="s">
        <v>95</v>
      </c>
      <c r="AD119" s="69" t="s">
        <v>139</v>
      </c>
      <c r="AE119" s="48" t="s">
        <v>244</v>
      </c>
      <c r="AF119" s="49" t="str">
        <f t="shared" si="2"/>
        <v>2-19R     Carver Sand &amp; Gravel LLC</v>
      </c>
      <c r="AG119" s="73" t="s">
        <v>174</v>
      </c>
      <c r="AH119" s="73" t="s">
        <v>263</v>
      </c>
      <c r="AI119" s="48"/>
      <c r="AJ119" s="48"/>
      <c r="AK119" s="48"/>
      <c r="AL119" s="48"/>
      <c r="AM119" s="48"/>
      <c r="AN119" s="48"/>
      <c r="AO119" s="48"/>
      <c r="AP119" s="48"/>
      <c r="AQ119" s="48"/>
      <c r="AR119" s="48"/>
    </row>
    <row r="120" spans="22:44" x14ac:dyDescent="0.25">
      <c r="V120" s="66"/>
      <c r="W120" s="66">
        <v>19</v>
      </c>
      <c r="X120" s="66"/>
      <c r="Y120" s="66"/>
      <c r="Z120" s="49" t="str">
        <f t="shared" si="0"/>
        <v>703-0201A - Crushed Stone Size 1A</v>
      </c>
      <c r="AA120" s="67" t="str">
        <f t="shared" si="1"/>
        <v>PC68041 - Eastern Materials LLC</v>
      </c>
      <c r="AB120" s="71" t="s">
        <v>43</v>
      </c>
      <c r="AC120" s="68" t="s">
        <v>217</v>
      </c>
      <c r="AD120" s="69" t="s">
        <v>140</v>
      </c>
      <c r="AE120" s="48" t="s">
        <v>186</v>
      </c>
      <c r="AF120" s="49" t="str">
        <f t="shared" si="2"/>
        <v>2-19RFM     Carver Sand &amp; Gravel LLC</v>
      </c>
      <c r="AG120" s="73" t="s">
        <v>174</v>
      </c>
      <c r="AH120" s="73" t="s">
        <v>264</v>
      </c>
      <c r="AI120" s="48"/>
      <c r="AJ120" s="48"/>
      <c r="AK120" s="48"/>
      <c r="AL120" s="48"/>
      <c r="AM120" s="48"/>
      <c r="AN120" s="48"/>
      <c r="AO120" s="48"/>
      <c r="AP120" s="48"/>
      <c r="AQ120" s="48"/>
      <c r="AR120" s="48"/>
    </row>
    <row r="121" spans="22:44" x14ac:dyDescent="0.25">
      <c r="V121" s="66"/>
      <c r="W121" s="66">
        <v>20</v>
      </c>
      <c r="X121" s="66"/>
      <c r="Y121" s="66"/>
      <c r="Z121" s="49" t="str">
        <f t="shared" si="0"/>
        <v>703-0201B - Crushed Stone Size 1st</v>
      </c>
      <c r="AA121" s="67" t="str">
        <f t="shared" si="1"/>
        <v>PC68042 - Gernatt Asphalt Products Inc</v>
      </c>
      <c r="AB121" s="71" t="s">
        <v>44</v>
      </c>
      <c r="AC121" s="68" t="s">
        <v>218</v>
      </c>
      <c r="AD121" s="69" t="s">
        <v>141</v>
      </c>
      <c r="AE121" s="48" t="s">
        <v>187</v>
      </c>
      <c r="AF121" s="49" t="str">
        <f t="shared" si="2"/>
        <v>9-39R     Carver Sand &amp; Gravel LLC</v>
      </c>
      <c r="AG121" s="74" t="s">
        <v>174</v>
      </c>
      <c r="AH121" s="74" t="s">
        <v>265</v>
      </c>
      <c r="AI121" s="48"/>
      <c r="AJ121" s="48"/>
      <c r="AK121" s="48"/>
      <c r="AL121" s="48"/>
      <c r="AM121" s="48"/>
      <c r="AN121" s="48"/>
      <c r="AO121" s="48"/>
      <c r="AP121" s="48"/>
      <c r="AQ121" s="48"/>
      <c r="AR121" s="48"/>
    </row>
    <row r="122" spans="22:44" x14ac:dyDescent="0.25">
      <c r="V122" s="66"/>
      <c r="W122" s="66">
        <v>21</v>
      </c>
      <c r="X122" s="66"/>
      <c r="Y122" s="66"/>
      <c r="Z122" s="49" t="str">
        <f t="shared" si="0"/>
        <v>703-0201C - Crushed Stone Size 1</v>
      </c>
      <c r="AA122" s="67" t="str">
        <f t="shared" si="1"/>
        <v>PC68043 - Hanson Aggregates NY LLC</v>
      </c>
      <c r="AB122" s="71" t="s">
        <v>45</v>
      </c>
      <c r="AC122" s="68" t="s">
        <v>219</v>
      </c>
      <c r="AD122" s="69" t="s">
        <v>142</v>
      </c>
      <c r="AE122" s="48" t="s">
        <v>188</v>
      </c>
      <c r="AF122" s="49" t="str">
        <f t="shared" si="2"/>
        <v>9-39RFM     Carver Sand &amp; Gravel LLC</v>
      </c>
      <c r="AG122" s="74" t="s">
        <v>266</v>
      </c>
      <c r="AH122" s="74" t="s">
        <v>267</v>
      </c>
      <c r="AI122" s="48"/>
      <c r="AJ122" s="48"/>
      <c r="AK122" s="48"/>
      <c r="AL122" s="48"/>
      <c r="AM122" s="48"/>
      <c r="AN122" s="48"/>
      <c r="AO122" s="48"/>
      <c r="AP122" s="48"/>
      <c r="AQ122" s="48"/>
      <c r="AR122" s="48"/>
    </row>
    <row r="123" spans="22:44" x14ac:dyDescent="0.25">
      <c r="V123" s="66"/>
      <c r="W123" s="66">
        <v>22</v>
      </c>
      <c r="X123" s="66"/>
      <c r="Y123" s="66"/>
      <c r="Z123" s="49" t="str">
        <f t="shared" si="0"/>
        <v>703-0201D - Crushed Stone Size 2</v>
      </c>
      <c r="AA123" s="67" t="str">
        <f t="shared" si="1"/>
        <v>PC68044 - J.E. Sheehan Contracting Corporation</v>
      </c>
      <c r="AB123" s="71" t="s">
        <v>46</v>
      </c>
      <c r="AC123" s="68" t="s">
        <v>220</v>
      </c>
      <c r="AD123" s="69" t="s">
        <v>143</v>
      </c>
      <c r="AE123" s="48" t="s">
        <v>189</v>
      </c>
      <c r="AF123" s="49" t="str">
        <f t="shared" si="2"/>
        <v xml:space="preserve">8-46R     Century Aggregates </v>
      </c>
      <c r="AG123" s="74" t="s">
        <v>266</v>
      </c>
      <c r="AH123" s="74" t="s">
        <v>268</v>
      </c>
      <c r="AI123" s="48"/>
      <c r="AJ123" s="48"/>
      <c r="AK123" s="48"/>
      <c r="AL123" s="48"/>
      <c r="AM123" s="48"/>
      <c r="AN123" s="48"/>
      <c r="AO123" s="48"/>
      <c r="AP123" s="48"/>
      <c r="AQ123" s="48"/>
      <c r="AR123" s="48"/>
    </row>
    <row r="124" spans="22:44" x14ac:dyDescent="0.25">
      <c r="V124" s="66"/>
      <c r="W124" s="66">
        <v>23</v>
      </c>
      <c r="X124" s="66"/>
      <c r="Y124" s="66"/>
      <c r="Z124" s="49" t="str">
        <f t="shared" si="0"/>
        <v>703-0201E - Crushed Stone Size 3A</v>
      </c>
      <c r="AA124" s="67" t="str">
        <f t="shared" si="1"/>
        <v>PC68045 - Jamestown Macadam Inc</v>
      </c>
      <c r="AB124" s="71" t="s">
        <v>47</v>
      </c>
      <c r="AC124" s="68" t="s">
        <v>221</v>
      </c>
      <c r="AD124" s="69" t="s">
        <v>144</v>
      </c>
      <c r="AE124" s="48" t="s">
        <v>190</v>
      </c>
      <c r="AF124" s="49" t="str">
        <f t="shared" si="2"/>
        <v xml:space="preserve">8-46RFM     Century Aggregates </v>
      </c>
      <c r="AG124" s="74" t="s">
        <v>266</v>
      </c>
      <c r="AH124" s="74" t="s">
        <v>269</v>
      </c>
      <c r="AI124" s="48"/>
      <c r="AJ124" s="48"/>
      <c r="AK124" s="48"/>
      <c r="AL124" s="48"/>
      <c r="AM124" s="48"/>
      <c r="AN124" s="48"/>
      <c r="AO124" s="48"/>
      <c r="AP124" s="48"/>
      <c r="AQ124" s="48"/>
      <c r="AR124" s="48"/>
    </row>
    <row r="125" spans="22:44" ht="26.4" x14ac:dyDescent="0.25">
      <c r="V125" s="66"/>
      <c r="W125" s="66">
        <v>24</v>
      </c>
      <c r="X125" s="66"/>
      <c r="Y125" s="66"/>
      <c r="Z125" s="49" t="str">
        <f t="shared" si="0"/>
        <v>703-0201F - Crushed Stone Size 3</v>
      </c>
      <c r="AA125" s="67" t="str">
        <f t="shared" si="1"/>
        <v>PC68046 - JML Quarries Inc</v>
      </c>
      <c r="AB125" s="71" t="s">
        <v>48</v>
      </c>
      <c r="AC125" s="68" t="s">
        <v>222</v>
      </c>
      <c r="AD125" s="69" t="s">
        <v>145</v>
      </c>
      <c r="AE125" s="48" t="s">
        <v>191</v>
      </c>
      <c r="AF125" s="49" t="str">
        <f t="shared" si="2"/>
        <v xml:space="preserve">8-185G     Century Aggregates </v>
      </c>
      <c r="AG125" s="75" t="s">
        <v>270</v>
      </c>
      <c r="AH125" s="74" t="s">
        <v>271</v>
      </c>
      <c r="AI125" s="48"/>
      <c r="AJ125" s="48"/>
      <c r="AK125" s="48"/>
      <c r="AL125" s="48"/>
      <c r="AM125" s="48"/>
      <c r="AN125" s="48"/>
      <c r="AO125" s="48"/>
      <c r="AP125" s="48"/>
      <c r="AQ125" s="48"/>
      <c r="AR125" s="48"/>
    </row>
    <row r="126" spans="22:44" ht="26.4" x14ac:dyDescent="0.25">
      <c r="V126" s="66"/>
      <c r="W126" s="66">
        <v>25</v>
      </c>
      <c r="X126" s="66"/>
      <c r="Y126" s="66"/>
      <c r="Z126" s="49" t="str">
        <f t="shared" si="0"/>
        <v>703-0202A - Crushed Gravel Size 1A</v>
      </c>
      <c r="AA126" s="67" t="str">
        <f t="shared" si="1"/>
        <v>PC68047 - Jointa Galusha LLC</v>
      </c>
      <c r="AB126" s="71" t="s">
        <v>49</v>
      </c>
      <c r="AC126" s="68" t="s">
        <v>223</v>
      </c>
      <c r="AD126" s="69" t="s">
        <v>146</v>
      </c>
      <c r="AE126" s="48" t="s">
        <v>192</v>
      </c>
      <c r="AF126" s="49" t="str">
        <f t="shared" si="2"/>
        <v>2-18R1     Certified Road Constructors Inc  
D/B/A Material Sand &amp; Gravel</v>
      </c>
      <c r="AG126" s="75" t="s">
        <v>270</v>
      </c>
      <c r="AH126" s="74" t="s">
        <v>272</v>
      </c>
      <c r="AI126" s="48"/>
      <c r="AJ126" s="48"/>
      <c r="AK126" s="48"/>
      <c r="AL126" s="48"/>
      <c r="AM126" s="48"/>
      <c r="AN126" s="48"/>
      <c r="AO126" s="48"/>
      <c r="AP126" s="48"/>
      <c r="AQ126" s="48"/>
      <c r="AR126" s="48"/>
    </row>
    <row r="127" spans="22:44" ht="26.4" x14ac:dyDescent="0.25">
      <c r="V127" s="66"/>
      <c r="W127" s="66">
        <v>26</v>
      </c>
      <c r="X127" s="66"/>
      <c r="Y127" s="66"/>
      <c r="Z127" s="49" t="str">
        <f t="shared" si="0"/>
        <v>703-0202B - Crushed Gravel Size 1st</v>
      </c>
      <c r="AA127" s="67" t="str">
        <f t="shared" si="1"/>
        <v>PC68048 - Lafarge North America Inc</v>
      </c>
      <c r="AB127" s="71" t="s">
        <v>50</v>
      </c>
      <c r="AC127" s="68" t="s">
        <v>224</v>
      </c>
      <c r="AD127" s="69" t="s">
        <v>147</v>
      </c>
      <c r="AE127" s="48" t="s">
        <v>193</v>
      </c>
      <c r="AF127" s="49" t="str">
        <f t="shared" si="2"/>
        <v>2-18R2     Certified Road Constructors Inc  
D/B/A Material Sand &amp; Gravel</v>
      </c>
      <c r="AG127" s="75" t="s">
        <v>270</v>
      </c>
      <c r="AH127" s="74" t="s">
        <v>273</v>
      </c>
      <c r="AI127" s="48"/>
      <c r="AJ127" s="48"/>
      <c r="AK127" s="48"/>
      <c r="AL127" s="48"/>
      <c r="AM127" s="48"/>
      <c r="AN127" s="48"/>
      <c r="AO127" s="48"/>
      <c r="AP127" s="48"/>
      <c r="AQ127" s="48"/>
      <c r="AR127" s="48"/>
    </row>
    <row r="128" spans="22:44" ht="26.4" x14ac:dyDescent="0.25">
      <c r="V128" s="66"/>
      <c r="W128" s="66">
        <v>27</v>
      </c>
      <c r="X128" s="66"/>
      <c r="Y128" s="66"/>
      <c r="Z128" s="49" t="str">
        <f t="shared" si="0"/>
        <v>703-0202C - Crushed Gravel Size 1</v>
      </c>
      <c r="AA128" s="67" t="str">
        <f t="shared" si="1"/>
        <v>PC68049 - Mitchell Stone Products LLC</v>
      </c>
      <c r="AB128" s="71" t="s">
        <v>51</v>
      </c>
      <c r="AC128" s="68" t="s">
        <v>225</v>
      </c>
      <c r="AD128" s="69" t="s">
        <v>148</v>
      </c>
      <c r="AE128" s="48" t="s">
        <v>194</v>
      </c>
      <c r="AF128" s="49" t="str">
        <f t="shared" si="2"/>
        <v>2-18RFM     Certified Road Constructors Inc  
D/B/A Material Sand &amp; Gravel</v>
      </c>
      <c r="AG128" s="75" t="s">
        <v>270</v>
      </c>
      <c r="AH128" s="74" t="s">
        <v>274</v>
      </c>
      <c r="AI128" s="48"/>
      <c r="AJ128" s="48"/>
      <c r="AK128" s="48"/>
      <c r="AL128" s="48"/>
      <c r="AM128" s="48"/>
      <c r="AN128" s="48"/>
      <c r="AO128" s="48"/>
      <c r="AP128" s="48"/>
      <c r="AQ128" s="48"/>
      <c r="AR128" s="48"/>
    </row>
    <row r="129" spans="22:44" ht="26.4" x14ac:dyDescent="0.25">
      <c r="V129" s="66"/>
      <c r="W129" s="66">
        <v>28</v>
      </c>
      <c r="X129" s="66"/>
      <c r="Y129" s="66"/>
      <c r="Z129" s="49" t="str">
        <f t="shared" si="0"/>
        <v>703-0202D - Crushed Gravel Size 2</v>
      </c>
      <c r="AA129" s="67" t="str">
        <f t="shared" si="1"/>
        <v>PC68050 - New Enterprise Stone &amp; Lime Co. Inc</v>
      </c>
      <c r="AB129" s="71" t="s">
        <v>52</v>
      </c>
      <c r="AC129" s="68" t="s">
        <v>226</v>
      </c>
      <c r="AD129" s="69" t="s">
        <v>149</v>
      </c>
      <c r="AE129" s="48" t="s">
        <v>195</v>
      </c>
      <c r="AF129" s="49" t="str">
        <f t="shared" si="2"/>
        <v>2-4F     Certified Road Constructors Inc  
D/B/A Material Sand &amp; Gravel</v>
      </c>
      <c r="AG129" s="75" t="s">
        <v>270</v>
      </c>
      <c r="AH129" s="74" t="s">
        <v>275</v>
      </c>
      <c r="AI129" s="48"/>
      <c r="AJ129" s="48"/>
      <c r="AK129" s="48"/>
      <c r="AL129" s="48"/>
      <c r="AM129" s="48"/>
      <c r="AN129" s="48"/>
      <c r="AO129" s="48"/>
      <c r="AP129" s="48"/>
      <c r="AQ129" s="48"/>
      <c r="AR129" s="48"/>
    </row>
    <row r="130" spans="22:44" ht="26.4" x14ac:dyDescent="0.25">
      <c r="V130" s="66"/>
      <c r="W130" s="66">
        <v>29</v>
      </c>
      <c r="X130" s="66"/>
      <c r="Y130" s="66"/>
      <c r="Z130" s="49" t="str">
        <f t="shared" si="0"/>
        <v>703-0202E - Crushed Gravel Size 3A</v>
      </c>
      <c r="AA130" s="67" t="str">
        <f t="shared" si="1"/>
        <v>PC68051 - Pallette Stone Corporation</v>
      </c>
      <c r="AB130" s="71" t="s">
        <v>53</v>
      </c>
      <c r="AC130" s="68" t="s">
        <v>227</v>
      </c>
      <c r="AD130" s="69" t="s">
        <v>150</v>
      </c>
      <c r="AE130" s="48" t="s">
        <v>196</v>
      </c>
      <c r="AF130" s="49" t="str">
        <f t="shared" si="2"/>
        <v>2-4F1     Certified Road Constructors Inc  
D/B/A Material Sand &amp; Gravel</v>
      </c>
      <c r="AG130" s="75" t="s">
        <v>270</v>
      </c>
      <c r="AH130" s="74" t="s">
        <v>276</v>
      </c>
      <c r="AI130" s="48"/>
      <c r="AJ130" s="48"/>
      <c r="AK130" s="48"/>
      <c r="AL130" s="48"/>
      <c r="AM130" s="48"/>
      <c r="AN130" s="48"/>
      <c r="AO130" s="48"/>
      <c r="AP130" s="48"/>
      <c r="AQ130" s="48"/>
      <c r="AR130" s="48"/>
    </row>
    <row r="131" spans="22:44" x14ac:dyDescent="0.25">
      <c r="V131" s="66"/>
      <c r="W131" s="66">
        <v>30</v>
      </c>
      <c r="X131" s="66"/>
      <c r="Y131" s="66"/>
      <c r="Z131" s="49" t="str">
        <f t="shared" si="0"/>
        <v>703-0202F - Crushed Gravel Size 3</v>
      </c>
      <c r="AA131" s="67" t="str">
        <f t="shared" si="1"/>
        <v>PC68052 - Peckham Materials Corporation</v>
      </c>
      <c r="AB131" s="71" t="s">
        <v>54</v>
      </c>
      <c r="AC131" s="68" t="s">
        <v>228</v>
      </c>
      <c r="AD131" s="69" t="s">
        <v>151</v>
      </c>
      <c r="AE131" s="48" t="s">
        <v>197</v>
      </c>
      <c r="AF131" s="49" t="str">
        <f t="shared" si="2"/>
        <v>2-4G     Certified Road Constructors Inc  
D/B/A Material Sand &amp; Gravel</v>
      </c>
      <c r="AG131" s="74" t="s">
        <v>277</v>
      </c>
      <c r="AH131" s="74" t="s">
        <v>278</v>
      </c>
      <c r="AI131" s="48"/>
      <c r="AJ131" s="48"/>
      <c r="AK131" s="48"/>
      <c r="AL131" s="48"/>
      <c r="AM131" s="48"/>
      <c r="AN131" s="48"/>
      <c r="AO131" s="48"/>
      <c r="AP131" s="48"/>
      <c r="AQ131" s="48"/>
      <c r="AR131" s="48"/>
    </row>
    <row r="132" spans="22:44" x14ac:dyDescent="0.25">
      <c r="V132" s="66"/>
      <c r="W132" s="66">
        <v>31</v>
      </c>
      <c r="X132" s="66"/>
      <c r="Y132" s="66"/>
      <c r="Z132" s="49" t="str">
        <f t="shared" si="0"/>
        <v>703-0203G - Screened Gravel Size 1A</v>
      </c>
      <c r="AA132" s="67" t="str">
        <f t="shared" si="1"/>
        <v>PC68053 - Pompa Bros Inc</v>
      </c>
      <c r="AB132" s="71" t="s">
        <v>55</v>
      </c>
      <c r="AC132" s="68" t="s">
        <v>229</v>
      </c>
      <c r="AD132" s="69" t="s">
        <v>152</v>
      </c>
      <c r="AE132" s="48" t="s">
        <v>198</v>
      </c>
      <c r="AF132" s="49" t="str">
        <f t="shared" si="2"/>
        <v>1-27R     Cobleskill Stone Products, Inc.</v>
      </c>
      <c r="AG132" s="73" t="s">
        <v>277</v>
      </c>
      <c r="AH132" s="73" t="s">
        <v>279</v>
      </c>
      <c r="AI132" s="48"/>
      <c r="AJ132" s="48"/>
      <c r="AK132" s="48"/>
      <c r="AL132" s="48"/>
      <c r="AM132" s="48"/>
      <c r="AN132" s="48"/>
      <c r="AO132" s="48"/>
      <c r="AP132" s="48"/>
      <c r="AQ132" s="48"/>
      <c r="AR132" s="48"/>
    </row>
    <row r="133" spans="22:44" x14ac:dyDescent="0.25">
      <c r="V133" s="66"/>
      <c r="W133" s="66"/>
      <c r="X133" s="66"/>
      <c r="Y133" s="66"/>
      <c r="Z133" s="49" t="str">
        <f t="shared" si="0"/>
        <v>703-0203H - Screened Gravel Size 1st</v>
      </c>
      <c r="AA133" s="67" t="str">
        <f t="shared" si="1"/>
        <v>PC68054 - Putnam Materials Corporation</v>
      </c>
      <c r="AB133" s="71" t="s">
        <v>56</v>
      </c>
      <c r="AC133" s="68" t="s">
        <v>230</v>
      </c>
      <c r="AD133" s="69" t="s">
        <v>153</v>
      </c>
      <c r="AE133" s="48" t="s">
        <v>199</v>
      </c>
      <c r="AF133" s="49" t="str">
        <f t="shared" si="2"/>
        <v>9-10R     Cobleskill Stone Products, Inc.</v>
      </c>
      <c r="AG133" s="73" t="s">
        <v>277</v>
      </c>
      <c r="AH133" s="73" t="s">
        <v>280</v>
      </c>
      <c r="AI133" s="48"/>
      <c r="AJ133" s="48"/>
      <c r="AK133" s="48"/>
      <c r="AL133" s="48"/>
      <c r="AM133" s="48"/>
      <c r="AN133" s="48"/>
      <c r="AO133" s="48"/>
      <c r="AP133" s="48"/>
      <c r="AQ133" s="48"/>
      <c r="AR133" s="48"/>
    </row>
    <row r="134" spans="22:44" x14ac:dyDescent="0.25">
      <c r="V134" s="66"/>
      <c r="W134" s="66"/>
      <c r="X134" s="66"/>
      <c r="Y134" s="66"/>
      <c r="Z134" s="49" t="str">
        <f t="shared" si="0"/>
        <v>703-0203I - Screened Gravel Size 1</v>
      </c>
      <c r="AA134" s="67" t="str">
        <f t="shared" si="1"/>
        <v>PC68055 - RJ Valente Gravel Inc</v>
      </c>
      <c r="AB134" s="71" t="s">
        <v>57</v>
      </c>
      <c r="AC134" s="68" t="s">
        <v>231</v>
      </c>
      <c r="AD134" s="69" t="s">
        <v>154</v>
      </c>
      <c r="AE134" s="48" t="s">
        <v>200</v>
      </c>
      <c r="AF134" s="49" t="str">
        <f t="shared" si="2"/>
        <v>9-48R     Cobleskill Stone Products, Inc.</v>
      </c>
      <c r="AG134" s="73" t="s">
        <v>277</v>
      </c>
      <c r="AH134" s="73" t="s">
        <v>281</v>
      </c>
      <c r="AI134" s="48"/>
      <c r="AJ134" s="48"/>
      <c r="AK134" s="48"/>
      <c r="AL134" s="48"/>
      <c r="AM134" s="48"/>
      <c r="AN134" s="48"/>
      <c r="AO134" s="48"/>
      <c r="AP134" s="48"/>
      <c r="AQ134" s="48"/>
      <c r="AR134" s="48"/>
    </row>
    <row r="135" spans="22:44" x14ac:dyDescent="0.25">
      <c r="V135" s="66"/>
      <c r="W135" s="66"/>
      <c r="X135" s="66"/>
      <c r="Y135" s="66"/>
      <c r="Z135" s="49" t="str">
        <f t="shared" ref="Z135:Z152" si="3">_xlfn.CONCAT(AB135," - ",AC135)</f>
        <v>703-0203J - Screened Gravel Size 2</v>
      </c>
      <c r="AA135" s="67" t="str">
        <f t="shared" ref="AA135:AA166" si="4">_xlfn.CONCAT(AD136," - ",AE136)</f>
        <v>PC68056 - RMS Gravel Inc</v>
      </c>
      <c r="AB135" s="71" t="s">
        <v>58</v>
      </c>
      <c r="AC135" s="68" t="s">
        <v>232</v>
      </c>
      <c r="AD135" s="69" t="s">
        <v>155</v>
      </c>
      <c r="AE135" s="48" t="s">
        <v>201</v>
      </c>
      <c r="AF135" s="49" t="str">
        <f t="shared" si="2"/>
        <v>9-48RFM     Cobleskill Stone Products, Inc.</v>
      </c>
      <c r="AG135" s="73" t="s">
        <v>277</v>
      </c>
      <c r="AH135" s="73" t="s">
        <v>282</v>
      </c>
      <c r="AI135" s="48"/>
      <c r="AJ135" s="48"/>
      <c r="AK135" s="48"/>
      <c r="AL135" s="48"/>
      <c r="AM135" s="48"/>
      <c r="AN135" s="48"/>
      <c r="AO135" s="48"/>
      <c r="AP135" s="48"/>
      <c r="AQ135" s="48"/>
      <c r="AR135" s="48"/>
    </row>
    <row r="136" spans="22:44" ht="26.4" x14ac:dyDescent="0.25">
      <c r="V136" s="66"/>
      <c r="W136" s="66"/>
      <c r="X136" s="66"/>
      <c r="Y136" s="66"/>
      <c r="Z136" s="49" t="str">
        <f t="shared" si="3"/>
        <v>703-0203K - Screened Gravel Size 3A</v>
      </c>
      <c r="AA136" s="67" t="str">
        <f t="shared" si="4"/>
        <v>PC68057 - Seneca Stone Corporation</v>
      </c>
      <c r="AB136" s="71" t="s">
        <v>59</v>
      </c>
      <c r="AC136" s="68" t="s">
        <v>233</v>
      </c>
      <c r="AD136" s="69" t="s">
        <v>156</v>
      </c>
      <c r="AE136" s="48" t="s">
        <v>202</v>
      </c>
      <c r="AF136" s="49" t="str">
        <f t="shared" si="2"/>
        <v>9-6R     Cobleskill Stone Products, Inc.</v>
      </c>
      <c r="AG136" s="75" t="s">
        <v>283</v>
      </c>
      <c r="AH136" s="74" t="s">
        <v>284</v>
      </c>
      <c r="AI136" s="48"/>
      <c r="AJ136" s="48"/>
      <c r="AK136" s="48"/>
      <c r="AL136" s="48"/>
      <c r="AM136" s="48"/>
      <c r="AN136" s="48"/>
      <c r="AO136" s="48"/>
      <c r="AP136" s="48"/>
      <c r="AQ136" s="48"/>
      <c r="AR136" s="48"/>
    </row>
    <row r="137" spans="22:44" ht="26.4" x14ac:dyDescent="0.25">
      <c r="V137" s="66"/>
      <c r="W137" s="66"/>
      <c r="X137" s="66"/>
      <c r="Y137" s="66"/>
      <c r="Z137" s="49" t="str">
        <f t="shared" si="3"/>
        <v>703-0203L - Screened Gravel Size 3</v>
      </c>
      <c r="AA137" s="67" t="str">
        <f t="shared" si="4"/>
        <v>PC68058 - Shelby Crushed Stone Inc</v>
      </c>
      <c r="AB137" s="71" t="s">
        <v>60</v>
      </c>
      <c r="AC137" s="68" t="s">
        <v>234</v>
      </c>
      <c r="AD137" s="69" t="s">
        <v>157</v>
      </c>
      <c r="AE137" s="48" t="s">
        <v>203</v>
      </c>
      <c r="AF137" s="49" t="str">
        <f t="shared" si="2"/>
        <v>8-17R     Colarusso Quarry Co. 
a Div. of A. Colarusso &amp; Son</v>
      </c>
      <c r="AG137" s="75" t="s">
        <v>283</v>
      </c>
      <c r="AH137" s="74" t="s">
        <v>285</v>
      </c>
      <c r="AI137" s="48"/>
      <c r="AJ137" s="48"/>
      <c r="AK137" s="48"/>
      <c r="AL137" s="48"/>
      <c r="AM137" s="48"/>
      <c r="AN137" s="48"/>
      <c r="AO137" s="48"/>
      <c r="AP137" s="48"/>
      <c r="AQ137" s="48"/>
      <c r="AR137" s="48"/>
    </row>
    <row r="138" spans="22:44" x14ac:dyDescent="0.25">
      <c r="V138" s="66"/>
      <c r="W138" s="66"/>
      <c r="X138" s="66"/>
      <c r="Y138" s="66"/>
      <c r="Z138" s="49" t="str">
        <f t="shared" si="3"/>
        <v>703-03 - Mortar Sand</v>
      </c>
      <c r="AA138" s="67" t="str">
        <f t="shared" si="4"/>
        <v>PC68059 - Spallina Materials Inc</v>
      </c>
      <c r="AB138" s="71" t="s">
        <v>61</v>
      </c>
      <c r="AC138" s="68" t="s">
        <v>96</v>
      </c>
      <c r="AD138" s="69" t="s">
        <v>158</v>
      </c>
      <c r="AE138" s="48" t="s">
        <v>204</v>
      </c>
      <c r="AF138" s="49" t="str">
        <f t="shared" si="2"/>
        <v>8-17RFM     Colarusso Quarry Co. 
a Div. of A. Colarusso &amp; Son</v>
      </c>
      <c r="AG138" s="73" t="s">
        <v>286</v>
      </c>
      <c r="AH138" s="73" t="s">
        <v>287</v>
      </c>
      <c r="AI138" s="48"/>
      <c r="AJ138" s="48"/>
      <c r="AK138" s="48"/>
      <c r="AL138" s="48"/>
      <c r="AM138" s="48"/>
      <c r="AN138" s="48"/>
      <c r="AO138" s="48"/>
      <c r="AP138" s="48"/>
      <c r="AQ138" s="48"/>
      <c r="AR138" s="48"/>
    </row>
    <row r="139" spans="22:44" x14ac:dyDescent="0.25">
      <c r="V139" s="66"/>
      <c r="W139" s="66"/>
      <c r="X139" s="66"/>
      <c r="Y139" s="66"/>
      <c r="Z139" s="49" t="str">
        <f t="shared" si="3"/>
        <v>703-04 - Grout Sand</v>
      </c>
      <c r="AA139" s="67" t="str">
        <f t="shared" si="4"/>
        <v>PC68060 - Suit-Kote Corporation</v>
      </c>
      <c r="AB139" s="71" t="s">
        <v>62</v>
      </c>
      <c r="AC139" s="68" t="s">
        <v>97</v>
      </c>
      <c r="AD139" s="69" t="s">
        <v>159</v>
      </c>
      <c r="AE139" s="48" t="s">
        <v>205</v>
      </c>
      <c r="AF139" s="49" t="str">
        <f t="shared" si="2"/>
        <v>5-22F     Country Side Sand and Gravel, Inc.</v>
      </c>
      <c r="AG139" s="73" t="s">
        <v>286</v>
      </c>
      <c r="AH139" s="73" t="s">
        <v>288</v>
      </c>
      <c r="AI139" s="48"/>
      <c r="AJ139" s="48"/>
      <c r="AK139" s="48"/>
      <c r="AL139" s="48"/>
      <c r="AM139" s="48"/>
      <c r="AN139" s="48"/>
      <c r="AO139" s="48"/>
      <c r="AP139" s="48"/>
      <c r="AQ139" s="48"/>
      <c r="AR139" s="48"/>
    </row>
    <row r="140" spans="22:44" x14ac:dyDescent="0.25">
      <c r="V140" s="66"/>
      <c r="W140" s="66"/>
      <c r="X140" s="66"/>
      <c r="Y140" s="66"/>
      <c r="Z140" s="49" t="str">
        <f t="shared" si="3"/>
        <v>703-06 - Cushion Sand</v>
      </c>
      <c r="AA140" s="67" t="str">
        <f t="shared" si="4"/>
        <v>PC68061 - T.H. Kinsella Inc</v>
      </c>
      <c r="AB140" s="71" t="s">
        <v>63</v>
      </c>
      <c r="AC140" s="68" t="s">
        <v>98</v>
      </c>
      <c r="AD140" s="69" t="s">
        <v>160</v>
      </c>
      <c r="AE140" s="48" t="s">
        <v>206</v>
      </c>
      <c r="AF140" s="49" t="str">
        <f t="shared" si="2"/>
        <v>5-22G     Country Side Sand and Gravel, Inc.</v>
      </c>
      <c r="AG140" s="73" t="s">
        <v>289</v>
      </c>
      <c r="AH140" s="73" t="s">
        <v>290</v>
      </c>
      <c r="AI140" s="48"/>
      <c r="AJ140" s="48"/>
      <c r="AK140" s="48"/>
      <c r="AL140" s="48"/>
      <c r="AM140" s="48"/>
      <c r="AN140" s="48"/>
      <c r="AO140" s="48"/>
      <c r="AP140" s="48"/>
      <c r="AQ140" s="48"/>
      <c r="AR140" s="48"/>
    </row>
    <row r="141" spans="22:44" x14ac:dyDescent="0.25">
      <c r="V141" s="66"/>
      <c r="W141" s="66"/>
      <c r="X141" s="66"/>
      <c r="Y141" s="66"/>
      <c r="Z141" s="49" t="str">
        <f t="shared" si="3"/>
        <v>703-07 - Concrete Sand</v>
      </c>
      <c r="AA141" s="67" t="str">
        <f t="shared" si="4"/>
        <v>PC68062 - Thalle Industries Inc</v>
      </c>
      <c r="AB141" s="71" t="s">
        <v>64</v>
      </c>
      <c r="AC141" s="68" t="s">
        <v>99</v>
      </c>
      <c r="AD141" s="69" t="s">
        <v>161</v>
      </c>
      <c r="AE141" s="48" t="s">
        <v>207</v>
      </c>
      <c r="AF141" s="49" t="str">
        <f t="shared" si="2"/>
        <v>5-7R     County Line Stone Co,. Inc</v>
      </c>
      <c r="AG141" s="73" t="s">
        <v>289</v>
      </c>
      <c r="AH141" s="73" t="s">
        <v>291</v>
      </c>
      <c r="AI141" s="48"/>
      <c r="AJ141" s="48"/>
      <c r="AK141" s="48"/>
      <c r="AL141" s="48"/>
      <c r="AM141" s="48"/>
      <c r="AN141" s="48"/>
      <c r="AO141" s="48"/>
      <c r="AP141" s="48"/>
      <c r="AQ141" s="48"/>
      <c r="AR141" s="48"/>
    </row>
    <row r="142" spans="22:44" ht="26.4" x14ac:dyDescent="0.25">
      <c r="V142" s="66"/>
      <c r="W142" s="66"/>
      <c r="X142" s="66"/>
      <c r="Y142" s="66"/>
      <c r="Z142" s="49" t="str">
        <f t="shared" si="3"/>
        <v>712-15A - Gabion Stone  (Basket height = 12 inches)</v>
      </c>
      <c r="AA142" s="67" t="str">
        <f t="shared" si="4"/>
        <v>PC68063 - Tilcon New York Inc</v>
      </c>
      <c r="AB142" s="71" t="s">
        <v>65</v>
      </c>
      <c r="AC142" s="68" t="s">
        <v>240</v>
      </c>
      <c r="AD142" s="69" t="s">
        <v>162</v>
      </c>
      <c r="AE142" s="48" t="s">
        <v>208</v>
      </c>
      <c r="AF142" s="49" t="str">
        <f t="shared" si="2"/>
        <v>5-7RS     County Line Stone Co,. Inc</v>
      </c>
      <c r="AG142" s="74" t="s">
        <v>181</v>
      </c>
      <c r="AH142" s="74" t="s">
        <v>292</v>
      </c>
      <c r="AI142" s="48"/>
      <c r="AJ142" s="48"/>
      <c r="AK142" s="48"/>
      <c r="AL142" s="48"/>
      <c r="AM142" s="48"/>
      <c r="AN142" s="48"/>
      <c r="AO142" s="48"/>
      <c r="AP142" s="48"/>
      <c r="AQ142" s="48"/>
      <c r="AR142" s="48"/>
    </row>
    <row r="143" spans="22:44" ht="26.4" x14ac:dyDescent="0.25">
      <c r="V143" s="66"/>
      <c r="W143" s="66"/>
      <c r="X143" s="66"/>
      <c r="Y143" s="66"/>
      <c r="Z143" s="49" t="str">
        <f t="shared" si="3"/>
        <v>712-15B - Gabion Stone (Basket height &gt; 12 inches)</v>
      </c>
      <c r="AA143" s="67" t="str">
        <f t="shared" si="4"/>
        <v>PC68064 - Tri-City Highway Products Inc</v>
      </c>
      <c r="AB143" s="71" t="s">
        <v>66</v>
      </c>
      <c r="AC143" s="68" t="s">
        <v>100</v>
      </c>
      <c r="AD143" s="69" t="s">
        <v>163</v>
      </c>
      <c r="AE143" s="64" t="s">
        <v>209</v>
      </c>
      <c r="AF143" s="49" t="str">
        <f t="shared" si="2"/>
        <v>1-5F     Cranesville Block Co Inc</v>
      </c>
      <c r="AG143" s="74" t="s">
        <v>181</v>
      </c>
      <c r="AH143" s="74" t="s">
        <v>293</v>
      </c>
      <c r="AI143" s="48"/>
      <c r="AJ143" s="48"/>
      <c r="AK143" s="48"/>
      <c r="AL143" s="48"/>
      <c r="AM143" s="48"/>
      <c r="AN143" s="48"/>
      <c r="AO143" s="48"/>
      <c r="AP143" s="48"/>
      <c r="AQ143" s="48"/>
      <c r="AR143" s="48"/>
    </row>
    <row r="144" spans="22:44" x14ac:dyDescent="0.25">
      <c r="V144" s="66"/>
      <c r="W144" s="66"/>
      <c r="X144" s="66"/>
      <c r="Y144" s="66"/>
      <c r="Z144" s="49" t="str">
        <f t="shared" si="3"/>
        <v>A1 - Crusher Run Size 1 inch</v>
      </c>
      <c r="AA144" s="67" t="str">
        <f t="shared" si="4"/>
        <v>PC68065 - Troy Sand &amp; Gravel Co Inc</v>
      </c>
      <c r="AB144" s="71" t="s">
        <v>36</v>
      </c>
      <c r="AC144" s="68" t="s">
        <v>235</v>
      </c>
      <c r="AD144" s="69" t="s">
        <v>164</v>
      </c>
      <c r="AE144" s="64" t="s">
        <v>210</v>
      </c>
      <c r="AF144" s="49" t="str">
        <f t="shared" si="2"/>
        <v>1-9F     Cranesville Block Co Inc</v>
      </c>
      <c r="AG144" s="74" t="s">
        <v>181</v>
      </c>
      <c r="AH144" s="74" t="s">
        <v>294</v>
      </c>
      <c r="AI144" s="48"/>
      <c r="AJ144" s="48"/>
      <c r="AK144" s="48"/>
      <c r="AL144" s="48"/>
      <c r="AM144" s="48"/>
      <c r="AN144" s="48"/>
      <c r="AO144" s="48"/>
      <c r="AP144" s="48"/>
      <c r="AQ144" s="48"/>
      <c r="AR144" s="48"/>
    </row>
    <row r="145" spans="22:44" x14ac:dyDescent="0.25">
      <c r="V145" s="66"/>
      <c r="W145" s="66"/>
      <c r="X145" s="66"/>
      <c r="Y145" s="66"/>
      <c r="Z145" s="49" t="str">
        <f t="shared" si="3"/>
        <v>A2 - Crusher Run Size #1, etc</v>
      </c>
      <c r="AA145" s="67" t="str">
        <f t="shared" si="4"/>
        <v>PC68066 - Upstone Materials Inc</v>
      </c>
      <c r="AB145" s="71" t="s">
        <v>40</v>
      </c>
      <c r="AC145" s="68" t="s">
        <v>236</v>
      </c>
      <c r="AD145" s="69" t="s">
        <v>165</v>
      </c>
      <c r="AE145" s="48" t="s">
        <v>211</v>
      </c>
      <c r="AF145" s="49" t="str">
        <f t="shared" si="2"/>
        <v>1-9G     Cranesville Block Co Inc</v>
      </c>
      <c r="AG145" s="74" t="s">
        <v>181</v>
      </c>
      <c r="AH145" s="74" t="s">
        <v>295</v>
      </c>
      <c r="AI145" s="48"/>
      <c r="AJ145" s="48"/>
      <c r="AK145" s="48"/>
      <c r="AL145" s="48"/>
      <c r="AM145" s="48"/>
      <c r="AN145" s="48"/>
      <c r="AO145" s="48"/>
      <c r="AP145" s="48"/>
      <c r="AQ145" s="48"/>
      <c r="AR145" s="48"/>
    </row>
    <row r="146" spans="22:44" x14ac:dyDescent="0.25">
      <c r="V146" s="66"/>
      <c r="W146" s="66"/>
      <c r="X146" s="66"/>
      <c r="Y146" s="66"/>
      <c r="Z146" s="49" t="str">
        <f t="shared" si="3"/>
        <v>A3 - Crusher Run Size 1 inch</v>
      </c>
      <c r="AA146" s="67" t="str">
        <f t="shared" si="4"/>
        <v>PC68067 - VS Virkler &amp; Son Inc</v>
      </c>
      <c r="AB146" s="71" t="s">
        <v>67</v>
      </c>
      <c r="AC146" s="68" t="s">
        <v>235</v>
      </c>
      <c r="AD146" s="69" t="s">
        <v>166</v>
      </c>
      <c r="AE146" s="48" t="s">
        <v>212</v>
      </c>
      <c r="AF146" s="49" t="str">
        <f t="shared" si="2"/>
        <v>2-1F     Cranesville Block Co Inc</v>
      </c>
      <c r="AG146" s="74" t="s">
        <v>181</v>
      </c>
      <c r="AH146" s="74" t="s">
        <v>296</v>
      </c>
      <c r="AI146" s="48"/>
      <c r="AJ146" s="48"/>
      <c r="AK146" s="48"/>
      <c r="AL146" s="48"/>
      <c r="AM146" s="48"/>
      <c r="AN146" s="48"/>
      <c r="AO146" s="48"/>
      <c r="AP146" s="48"/>
      <c r="AQ146" s="48"/>
      <c r="AR146" s="48"/>
    </row>
    <row r="147" spans="22:44" x14ac:dyDescent="0.25">
      <c r="X147" s="66"/>
      <c r="Y147" s="66"/>
      <c r="Z147" s="49" t="str">
        <f t="shared" si="3"/>
        <v>A4 - Crusher Run Size 1.5 inches</v>
      </c>
      <c r="AA147" s="67" t="str">
        <f t="shared" si="4"/>
        <v>PC68068 - Warren W Fane Inc</v>
      </c>
      <c r="AB147" s="71" t="s">
        <v>68</v>
      </c>
      <c r="AC147" s="68" t="s">
        <v>237</v>
      </c>
      <c r="AD147" s="69" t="s">
        <v>167</v>
      </c>
      <c r="AE147" s="48" t="s">
        <v>213</v>
      </c>
      <c r="AF147" s="49" t="str">
        <f t="shared" si="2"/>
        <v>3-54 F     Cranesville Block Co Inc</v>
      </c>
      <c r="AG147" s="74" t="s">
        <v>181</v>
      </c>
      <c r="AH147" s="74" t="s">
        <v>297</v>
      </c>
      <c r="AI147" s="48"/>
      <c r="AJ147" s="48"/>
      <c r="AK147" s="48"/>
      <c r="AL147" s="48"/>
      <c r="AM147" s="48"/>
      <c r="AN147" s="48"/>
      <c r="AO147" s="48"/>
      <c r="AP147" s="48"/>
      <c r="AQ147" s="48"/>
      <c r="AR147" s="48"/>
    </row>
    <row r="148" spans="22:44" x14ac:dyDescent="0.25">
      <c r="Z148" s="49" t="str">
        <f t="shared" si="3"/>
        <v>A5 - Crusher Run Size 2 inches</v>
      </c>
      <c r="AA148" s="67" t="str">
        <f t="shared" si="4"/>
        <v>PC68069 - William E Dailey Inc</v>
      </c>
      <c r="AB148" s="71" t="s">
        <v>69</v>
      </c>
      <c r="AC148" s="68" t="s">
        <v>238</v>
      </c>
      <c r="AD148" s="69" t="s">
        <v>168</v>
      </c>
      <c r="AE148" s="48" t="s">
        <v>214</v>
      </c>
      <c r="AF148" s="49" t="str">
        <f t="shared" si="2"/>
        <v>3-54 G     Cranesville Block Co Inc</v>
      </c>
      <c r="AG148" s="74" t="s">
        <v>182</v>
      </c>
      <c r="AH148" s="74" t="s">
        <v>298</v>
      </c>
      <c r="AI148" s="48"/>
      <c r="AJ148" s="48"/>
      <c r="AK148" s="48"/>
      <c r="AL148" s="48"/>
      <c r="AM148" s="48"/>
      <c r="AN148" s="48"/>
      <c r="AO148" s="48"/>
      <c r="AP148" s="48"/>
      <c r="AQ148" s="48"/>
      <c r="AR148" s="48"/>
    </row>
    <row r="149" spans="22:44" x14ac:dyDescent="0.25">
      <c r="Z149" s="49" t="str">
        <f t="shared" si="3"/>
        <v>Abrasive A - Abrasive Gradation A</v>
      </c>
      <c r="AA149" s="67" t="str">
        <f t="shared" si="4"/>
        <v>PC68070 - Wingdale Materials LLC</v>
      </c>
      <c r="AB149" s="71" t="s">
        <v>70</v>
      </c>
      <c r="AC149" s="68" t="s">
        <v>101</v>
      </c>
      <c r="AD149" s="69" t="s">
        <v>169</v>
      </c>
      <c r="AE149" s="48" t="s">
        <v>215</v>
      </c>
      <c r="AF149" s="49" t="str">
        <f t="shared" si="2"/>
        <v>2-6R1     Cushing Stone Company Inc</v>
      </c>
      <c r="AG149" s="74" t="s">
        <v>182</v>
      </c>
      <c r="AH149" s="74" t="s">
        <v>299</v>
      </c>
      <c r="AI149" s="48"/>
      <c r="AJ149" s="48"/>
      <c r="AK149" s="48"/>
      <c r="AL149" s="48"/>
      <c r="AM149" s="48"/>
      <c r="AN149" s="48"/>
      <c r="AO149" s="48"/>
      <c r="AP149" s="48"/>
      <c r="AQ149" s="48"/>
      <c r="AR149" s="48"/>
    </row>
    <row r="150" spans="22:44" x14ac:dyDescent="0.25">
      <c r="Z150" s="49" t="str">
        <f t="shared" si="3"/>
        <v>Abrasive B - Abrasive Gradation B</v>
      </c>
      <c r="AA150" s="67" t="str">
        <f t="shared" si="4"/>
        <v xml:space="preserve"> - </v>
      </c>
      <c r="AB150" s="71" t="s">
        <v>71</v>
      </c>
      <c r="AC150" s="68" t="s">
        <v>102</v>
      </c>
      <c r="AD150" s="69" t="s">
        <v>170</v>
      </c>
      <c r="AE150" s="48" t="s">
        <v>216</v>
      </c>
      <c r="AF150" s="49" t="str">
        <f t="shared" si="2"/>
        <v>2-6R1FM     Cushing Stone Company Inc</v>
      </c>
      <c r="AG150" s="74" t="s">
        <v>182</v>
      </c>
      <c r="AH150" s="74" t="s">
        <v>300</v>
      </c>
      <c r="AI150" s="48"/>
      <c r="AJ150" s="48"/>
      <c r="AK150" s="48"/>
      <c r="AL150" s="48"/>
      <c r="AM150" s="48"/>
      <c r="AN150" s="48"/>
      <c r="AO150" s="48"/>
      <c r="AP150" s="48"/>
      <c r="AQ150" s="48"/>
      <c r="AR150" s="48"/>
    </row>
    <row r="151" spans="22:44" x14ac:dyDescent="0.25">
      <c r="Z151" s="49" t="str">
        <f t="shared" si="3"/>
        <v xml:space="preserve"> - </v>
      </c>
      <c r="AA151" s="67" t="str">
        <f t="shared" si="4"/>
        <v xml:space="preserve"> - </v>
      </c>
      <c r="AC151" s="62"/>
      <c r="AD151" s="48"/>
      <c r="AE151" s="48"/>
      <c r="AF151" s="49" t="str">
        <f t="shared" si="2"/>
        <v>2-6RS1     Cushing Stone Company Inc</v>
      </c>
      <c r="AG151" s="73" t="s">
        <v>301</v>
      </c>
      <c r="AH151" s="73" t="s">
        <v>302</v>
      </c>
    </row>
    <row r="152" spans="22:44" x14ac:dyDescent="0.25">
      <c r="Z152" s="49" t="str">
        <f t="shared" si="3"/>
        <v xml:space="preserve"> - </v>
      </c>
      <c r="AA152" s="67" t="str">
        <f t="shared" si="4"/>
        <v xml:space="preserve"> - </v>
      </c>
      <c r="AB152" s="72"/>
      <c r="AF152" s="49" t="str">
        <f t="shared" si="2"/>
        <v>6-21G     Dalrymple Gravel &amp; Contracting Co., Inc.</v>
      </c>
      <c r="AG152" s="73" t="s">
        <v>301</v>
      </c>
      <c r="AH152" s="73" t="s">
        <v>303</v>
      </c>
    </row>
    <row r="153" spans="22:44" x14ac:dyDescent="0.25">
      <c r="AA153" s="67" t="str">
        <f t="shared" si="4"/>
        <v xml:space="preserve"> - </v>
      </c>
      <c r="AB153" s="72"/>
      <c r="AF153" s="49" t="str">
        <f t="shared" si="2"/>
        <v>6-75 G     Dalrymple Gravel &amp; Contracting Co., Inc.</v>
      </c>
      <c r="AG153" s="73" t="s">
        <v>301</v>
      </c>
      <c r="AH153" s="73" t="s">
        <v>304</v>
      </c>
    </row>
    <row r="154" spans="22:44" x14ac:dyDescent="0.25">
      <c r="AA154" s="67" t="str">
        <f t="shared" si="4"/>
        <v xml:space="preserve"> - </v>
      </c>
      <c r="AF154" s="49" t="str">
        <f t="shared" si="2"/>
        <v>6-21G1     Dalrymple Gravel &amp; Contracting Co., Inc.</v>
      </c>
      <c r="AG154" s="73" t="s">
        <v>301</v>
      </c>
      <c r="AH154" s="73" t="s">
        <v>305</v>
      </c>
    </row>
    <row r="155" spans="22:44" x14ac:dyDescent="0.25">
      <c r="AA155" s="67" t="str">
        <f t="shared" si="4"/>
        <v xml:space="preserve"> - </v>
      </c>
      <c r="AF155" s="49" t="str">
        <f t="shared" si="2"/>
        <v>6-21 GFM     Dalrymple Gravel &amp; Contracting Co., Inc.</v>
      </c>
      <c r="AG155" s="73" t="s">
        <v>301</v>
      </c>
      <c r="AH155" s="73" t="s">
        <v>306</v>
      </c>
    </row>
    <row r="156" spans="22:44" x14ac:dyDescent="0.25">
      <c r="AA156" s="67" t="str">
        <f t="shared" si="4"/>
        <v xml:space="preserve"> - </v>
      </c>
      <c r="AF156" s="49" t="str">
        <f t="shared" si="2"/>
        <v>6-75 GFM     Dalrymple Gravel &amp; Contracting Co., Inc.</v>
      </c>
      <c r="AG156" s="73" t="s">
        <v>307</v>
      </c>
      <c r="AH156" s="73" t="s">
        <v>308</v>
      </c>
    </row>
    <row r="157" spans="22:44" x14ac:dyDescent="0.25">
      <c r="AA157" s="67" t="str">
        <f t="shared" si="4"/>
        <v xml:space="preserve"> - </v>
      </c>
      <c r="AF157" s="49" t="str">
        <f t="shared" si="2"/>
        <v>5-81F     Dan Gernatt Gravel Products. Inc.</v>
      </c>
      <c r="AG157" s="74" t="s">
        <v>309</v>
      </c>
      <c r="AH157" s="74" t="s">
        <v>310</v>
      </c>
    </row>
    <row r="158" spans="22:44" x14ac:dyDescent="0.25">
      <c r="AA158" s="67" t="str">
        <f t="shared" si="4"/>
        <v xml:space="preserve"> - </v>
      </c>
      <c r="AF158" s="49" t="str">
        <f t="shared" si="2"/>
        <v>2-17R     Delaney Crushed Stone Products, Inc.</v>
      </c>
      <c r="AG158" s="74" t="s">
        <v>309</v>
      </c>
      <c r="AH158" s="74" t="s">
        <v>311</v>
      </c>
    </row>
    <row r="159" spans="22:44" x14ac:dyDescent="0.25">
      <c r="AA159" s="67" t="str">
        <f t="shared" si="4"/>
        <v xml:space="preserve"> - </v>
      </c>
      <c r="AF159" s="49" t="str">
        <f t="shared" si="2"/>
        <v>2-9F     Delaney Crushed Stone Products, Inc.</v>
      </c>
      <c r="AG159" s="74" t="s">
        <v>309</v>
      </c>
      <c r="AH159" s="74" t="s">
        <v>312</v>
      </c>
    </row>
    <row r="160" spans="22:44" ht="26.4" x14ac:dyDescent="0.25">
      <c r="AA160" s="67" t="str">
        <f t="shared" si="4"/>
        <v xml:space="preserve"> - </v>
      </c>
      <c r="AF160" s="49" t="str">
        <f t="shared" si="2"/>
        <v>2-9G     Delaney Crushed Stone Products, Inc.</v>
      </c>
      <c r="AG160" s="76" t="s">
        <v>313</v>
      </c>
      <c r="AH160" s="73" t="s">
        <v>314</v>
      </c>
    </row>
    <row r="161" spans="27:34" ht="26.4" x14ac:dyDescent="0.25">
      <c r="AA161" s="67" t="str">
        <f t="shared" si="4"/>
        <v xml:space="preserve"> - </v>
      </c>
      <c r="AF161" s="49" t="str">
        <f t="shared" si="2"/>
        <v>3-8R     Dolomite Products Company, Inc. 
DBA A.L. Blades</v>
      </c>
      <c r="AG161" s="76" t="s">
        <v>313</v>
      </c>
      <c r="AH161" s="73" t="s">
        <v>315</v>
      </c>
    </row>
    <row r="162" spans="27:34" ht="26.4" x14ac:dyDescent="0.25">
      <c r="AA162" s="67" t="str">
        <f t="shared" si="4"/>
        <v xml:space="preserve"> - </v>
      </c>
      <c r="AF162" s="49" t="str">
        <f t="shared" si="2"/>
        <v>4-11R     Dolomite Products Company, Inc. 
DBA A.L. Blades</v>
      </c>
      <c r="AG162" s="76" t="s">
        <v>313</v>
      </c>
      <c r="AH162" s="73" t="s">
        <v>316</v>
      </c>
    </row>
    <row r="163" spans="27:34" ht="26.4" x14ac:dyDescent="0.25">
      <c r="AA163" s="67" t="str">
        <f t="shared" si="4"/>
        <v xml:space="preserve"> - </v>
      </c>
      <c r="AF163" s="49" t="str">
        <f t="shared" si="2"/>
        <v>4-12R     Dolomite Products Company, Inc. 
DBA A.L. Blades</v>
      </c>
      <c r="AG163" s="76" t="s">
        <v>313</v>
      </c>
      <c r="AH163" s="73" t="s">
        <v>317</v>
      </c>
    </row>
    <row r="164" spans="27:34" ht="26.4" x14ac:dyDescent="0.25">
      <c r="AA164" s="67" t="str">
        <f t="shared" si="4"/>
        <v xml:space="preserve"> - </v>
      </c>
      <c r="AF164" s="49" t="str">
        <f t="shared" si="2"/>
        <v>4-20R     Dolomite Products Company, Inc. 
DBA A.L. Blades</v>
      </c>
      <c r="AG164" s="76" t="s">
        <v>313</v>
      </c>
      <c r="AH164" s="73" t="s">
        <v>318</v>
      </c>
    </row>
    <row r="165" spans="27:34" ht="26.4" x14ac:dyDescent="0.25">
      <c r="AA165" s="67" t="str">
        <f t="shared" si="4"/>
        <v xml:space="preserve"> - </v>
      </c>
      <c r="AF165" s="49" t="str">
        <f t="shared" si="2"/>
        <v>4-4R     Dolomite Products Company, Inc. 
DBA A.L. Blades</v>
      </c>
      <c r="AG165" s="76" t="s">
        <v>313</v>
      </c>
      <c r="AH165" s="73" t="s">
        <v>319</v>
      </c>
    </row>
    <row r="166" spans="27:34" ht="26.4" x14ac:dyDescent="0.25">
      <c r="AA166" s="67" t="str">
        <f t="shared" si="4"/>
        <v xml:space="preserve"> - </v>
      </c>
      <c r="AF166" s="49" t="str">
        <f t="shared" si="2"/>
        <v>4-86F     Dolomite Products Company, Inc. 
DBA A.L. Blades</v>
      </c>
      <c r="AG166" s="76" t="s">
        <v>313</v>
      </c>
      <c r="AH166" s="73" t="s">
        <v>320</v>
      </c>
    </row>
    <row r="167" spans="27:34" ht="26.4" x14ac:dyDescent="0.25">
      <c r="AA167" s="67" t="str">
        <f t="shared" ref="AA167:AA198" si="5">_xlfn.CONCAT(AD168," - ",AE168)</f>
        <v xml:space="preserve"> - </v>
      </c>
      <c r="AF167" s="49" t="str">
        <f t="shared" si="2"/>
        <v>4-86G     Dolomite Products Company, Inc. 
DBA A.L. Blades</v>
      </c>
      <c r="AG167" s="76" t="s">
        <v>313</v>
      </c>
      <c r="AH167" s="73" t="s">
        <v>321</v>
      </c>
    </row>
    <row r="168" spans="27:34" ht="26.4" x14ac:dyDescent="0.25">
      <c r="AA168" s="67" t="str">
        <f t="shared" si="5"/>
        <v xml:space="preserve"> - </v>
      </c>
      <c r="AF168" s="49" t="str">
        <f t="shared" si="2"/>
        <v>6-1R     Dolomite Products Company, Inc. 
DBA A.L. Blades</v>
      </c>
      <c r="AG168" s="76" t="s">
        <v>313</v>
      </c>
      <c r="AH168" s="73" t="s">
        <v>322</v>
      </c>
    </row>
    <row r="169" spans="27:34" ht="26.4" x14ac:dyDescent="0.25">
      <c r="AA169" s="67" t="str">
        <f t="shared" si="5"/>
        <v xml:space="preserve"> - </v>
      </c>
      <c r="AF169" s="49" t="str">
        <f t="shared" ref="AF169:AF232" si="6">CONCATENATE(AH168, "     ",(AG168))</f>
        <v>6-33 F     Dolomite Products Company, Inc. 
DBA A.L. Blades</v>
      </c>
      <c r="AG169" s="76" t="s">
        <v>313</v>
      </c>
      <c r="AH169" s="73" t="s">
        <v>323</v>
      </c>
    </row>
    <row r="170" spans="27:34" x14ac:dyDescent="0.25">
      <c r="AA170" s="67" t="str">
        <f t="shared" si="5"/>
        <v xml:space="preserve"> - </v>
      </c>
      <c r="AF170" s="49" t="str">
        <f t="shared" si="6"/>
        <v>6-33 G     Dolomite Products Company, Inc. 
DBA A.L. Blades</v>
      </c>
      <c r="AG170" s="78" t="s">
        <v>324</v>
      </c>
      <c r="AH170" s="79">
        <v>7398</v>
      </c>
    </row>
    <row r="171" spans="27:34" x14ac:dyDescent="0.25">
      <c r="AA171" s="67" t="str">
        <f t="shared" si="5"/>
        <v xml:space="preserve"> - </v>
      </c>
      <c r="AF171" s="49" t="str">
        <f t="shared" si="6"/>
        <v>7398     E. Tetz &amp; Sons, Inc.</v>
      </c>
      <c r="AG171" s="78" t="s">
        <v>324</v>
      </c>
      <c r="AH171" s="78" t="s">
        <v>325</v>
      </c>
    </row>
    <row r="172" spans="27:34" x14ac:dyDescent="0.25">
      <c r="AA172" s="67" t="str">
        <f t="shared" si="5"/>
        <v xml:space="preserve"> - </v>
      </c>
      <c r="AF172" s="49" t="str">
        <f t="shared" si="6"/>
        <v>9-67F     E. Tetz &amp; Sons, Inc.</v>
      </c>
      <c r="AG172" s="78" t="s">
        <v>324</v>
      </c>
      <c r="AH172" s="78" t="s">
        <v>326</v>
      </c>
    </row>
    <row r="173" spans="27:34" x14ac:dyDescent="0.25">
      <c r="AA173" s="67" t="str">
        <f t="shared" si="5"/>
        <v xml:space="preserve"> - </v>
      </c>
      <c r="AF173" s="49" t="str">
        <f t="shared" si="6"/>
        <v>8-77R     E. Tetz &amp; Sons, Inc.</v>
      </c>
      <c r="AG173" s="78" t="s">
        <v>324</v>
      </c>
      <c r="AH173" s="78" t="s">
        <v>327</v>
      </c>
    </row>
    <row r="174" spans="27:34" x14ac:dyDescent="0.25">
      <c r="AA174" s="67" t="str">
        <f t="shared" si="5"/>
        <v xml:space="preserve"> - </v>
      </c>
      <c r="AF174" s="49" t="str">
        <f t="shared" si="6"/>
        <v>9-67G     E. Tetz &amp; Sons, Inc.</v>
      </c>
      <c r="AG174" s="78" t="s">
        <v>187</v>
      </c>
      <c r="AH174" s="78" t="s">
        <v>328</v>
      </c>
    </row>
    <row r="175" spans="27:34" x14ac:dyDescent="0.25">
      <c r="AA175" s="67" t="str">
        <f t="shared" si="5"/>
        <v xml:space="preserve"> - </v>
      </c>
      <c r="AF175" s="49" t="str">
        <f t="shared" si="6"/>
        <v>8-66R     Eastern Materials LLC</v>
      </c>
      <c r="AG175" s="73" t="s">
        <v>329</v>
      </c>
      <c r="AH175" s="73" t="s">
        <v>330</v>
      </c>
    </row>
    <row r="176" spans="27:34" x14ac:dyDescent="0.25">
      <c r="AA176" s="67" t="str">
        <f t="shared" si="5"/>
        <v xml:space="preserve"> - </v>
      </c>
      <c r="AF176" s="49" t="str">
        <f t="shared" si="6"/>
        <v>5-39F     Gernatt Asphalt Products, Inc.</v>
      </c>
      <c r="AG176" s="73" t="s">
        <v>329</v>
      </c>
      <c r="AH176" s="73" t="s">
        <v>331</v>
      </c>
    </row>
    <row r="177" spans="27:34" x14ac:dyDescent="0.25">
      <c r="AA177" s="67" t="str">
        <f t="shared" si="5"/>
        <v xml:space="preserve"> - </v>
      </c>
      <c r="AF177" s="49" t="str">
        <f t="shared" si="6"/>
        <v>5-39G     Gernatt Asphalt Products, Inc.</v>
      </c>
      <c r="AG177" s="73" t="s">
        <v>329</v>
      </c>
      <c r="AH177" s="73" t="s">
        <v>332</v>
      </c>
    </row>
    <row r="178" spans="27:34" x14ac:dyDescent="0.25">
      <c r="AA178" s="67" t="str">
        <f t="shared" si="5"/>
        <v xml:space="preserve"> - </v>
      </c>
      <c r="AF178" s="49" t="str">
        <f t="shared" si="6"/>
        <v>5-64F     Gernatt Asphalt Products, Inc.</v>
      </c>
      <c r="AG178" s="73" t="s">
        <v>329</v>
      </c>
      <c r="AH178" s="73" t="s">
        <v>333</v>
      </c>
    </row>
    <row r="179" spans="27:34" x14ac:dyDescent="0.25">
      <c r="AA179" s="67" t="str">
        <f t="shared" si="5"/>
        <v xml:space="preserve"> - </v>
      </c>
      <c r="AF179" s="49" t="str">
        <f t="shared" si="6"/>
        <v>5-64G     Gernatt Asphalt Products, Inc.</v>
      </c>
      <c r="AG179" s="74" t="s">
        <v>189</v>
      </c>
      <c r="AH179" s="74" t="s">
        <v>334</v>
      </c>
    </row>
    <row r="180" spans="27:34" x14ac:dyDescent="0.25">
      <c r="AA180" s="67" t="str">
        <f t="shared" si="5"/>
        <v xml:space="preserve"> - </v>
      </c>
      <c r="AF180" s="49" t="str">
        <f t="shared" si="6"/>
        <v>2-10R     Hanson Aggregates NY LLC</v>
      </c>
      <c r="AG180" s="74" t="s">
        <v>189</v>
      </c>
      <c r="AH180" s="74" t="s">
        <v>335</v>
      </c>
    </row>
    <row r="181" spans="27:34" x14ac:dyDescent="0.25">
      <c r="AA181" s="67" t="str">
        <f t="shared" si="5"/>
        <v xml:space="preserve"> - </v>
      </c>
      <c r="AF181" s="49" t="str">
        <f t="shared" si="6"/>
        <v>2-14R     Hanson Aggregates NY LLC</v>
      </c>
      <c r="AG181" s="74" t="s">
        <v>189</v>
      </c>
      <c r="AH181" s="74" t="s">
        <v>336</v>
      </c>
    </row>
    <row r="182" spans="27:34" x14ac:dyDescent="0.25">
      <c r="AA182" s="67" t="str">
        <f t="shared" si="5"/>
        <v xml:space="preserve"> - </v>
      </c>
      <c r="AF182" s="49" t="str">
        <f t="shared" si="6"/>
        <v>2-16R     Hanson Aggregates NY LLC</v>
      </c>
      <c r="AG182" s="74" t="s">
        <v>189</v>
      </c>
      <c r="AH182" s="74" t="s">
        <v>337</v>
      </c>
    </row>
    <row r="183" spans="27:34" x14ac:dyDescent="0.25">
      <c r="AA183" s="67" t="str">
        <f t="shared" si="5"/>
        <v xml:space="preserve"> - </v>
      </c>
      <c r="AF183" s="49" t="str">
        <f t="shared" si="6"/>
        <v>2-18F     Hanson Aggregates NY LLC</v>
      </c>
      <c r="AG183" s="74" t="s">
        <v>189</v>
      </c>
      <c r="AH183" s="74" t="s">
        <v>338</v>
      </c>
    </row>
    <row r="184" spans="27:34" x14ac:dyDescent="0.25">
      <c r="AA184" s="67" t="str">
        <f t="shared" si="5"/>
        <v xml:space="preserve"> - </v>
      </c>
      <c r="AF184" s="49" t="str">
        <f t="shared" si="6"/>
        <v>2-1R     Hanson Aggregates NY LLC</v>
      </c>
      <c r="AG184" s="74" t="s">
        <v>189</v>
      </c>
      <c r="AH184" s="74" t="s">
        <v>339</v>
      </c>
    </row>
    <row r="185" spans="27:34" x14ac:dyDescent="0.25">
      <c r="AA185" s="67" t="str">
        <f t="shared" si="5"/>
        <v xml:space="preserve"> - </v>
      </c>
      <c r="AF185" s="49" t="str">
        <f t="shared" si="6"/>
        <v>2-9R     Hanson Aggregates NY LLC</v>
      </c>
      <c r="AG185" s="74" t="s">
        <v>189</v>
      </c>
      <c r="AH185" s="74" t="s">
        <v>340</v>
      </c>
    </row>
    <row r="186" spans="27:34" x14ac:dyDescent="0.25">
      <c r="AA186" s="67" t="str">
        <f t="shared" si="5"/>
        <v xml:space="preserve"> - </v>
      </c>
      <c r="AF186" s="49" t="str">
        <f t="shared" si="6"/>
        <v>3-10R     Hanson Aggregates NY LLC</v>
      </c>
      <c r="AG186" s="74" t="s">
        <v>189</v>
      </c>
      <c r="AH186" s="74" t="s">
        <v>341</v>
      </c>
    </row>
    <row r="187" spans="27:34" x14ac:dyDescent="0.25">
      <c r="AA187" s="67" t="str">
        <f t="shared" si="5"/>
        <v xml:space="preserve"> - </v>
      </c>
      <c r="AF187" s="49" t="str">
        <f t="shared" si="6"/>
        <v>3-11R     Hanson Aggregates NY LLC</v>
      </c>
      <c r="AG187" s="74" t="s">
        <v>189</v>
      </c>
      <c r="AH187" s="74" t="s">
        <v>342</v>
      </c>
    </row>
    <row r="188" spans="27:34" x14ac:dyDescent="0.25">
      <c r="AA188" s="67" t="str">
        <f t="shared" si="5"/>
        <v xml:space="preserve"> - </v>
      </c>
      <c r="AF188" s="49" t="str">
        <f t="shared" si="6"/>
        <v>3-14R     Hanson Aggregates NY LLC</v>
      </c>
      <c r="AG188" s="74" t="s">
        <v>189</v>
      </c>
      <c r="AH188" s="74" t="s">
        <v>343</v>
      </c>
    </row>
    <row r="189" spans="27:34" x14ac:dyDescent="0.25">
      <c r="AA189" s="67" t="str">
        <f t="shared" si="5"/>
        <v xml:space="preserve"> - </v>
      </c>
      <c r="AF189" s="49" t="str">
        <f t="shared" si="6"/>
        <v>3-17F     Hanson Aggregates NY LLC</v>
      </c>
      <c r="AG189" s="74" t="s">
        <v>189</v>
      </c>
      <c r="AH189" s="74" t="s">
        <v>344</v>
      </c>
    </row>
    <row r="190" spans="27:34" x14ac:dyDescent="0.25">
      <c r="AA190" s="67" t="str">
        <f t="shared" si="5"/>
        <v xml:space="preserve"> - </v>
      </c>
      <c r="AF190" s="49" t="str">
        <f t="shared" si="6"/>
        <v>3-17G     Hanson Aggregates NY LLC</v>
      </c>
      <c r="AG190" s="74" t="s">
        <v>189</v>
      </c>
      <c r="AH190" s="74" t="s">
        <v>345</v>
      </c>
    </row>
    <row r="191" spans="27:34" x14ac:dyDescent="0.25">
      <c r="AA191" s="67" t="str">
        <f t="shared" si="5"/>
        <v xml:space="preserve"> - </v>
      </c>
      <c r="AF191" s="49" t="str">
        <f t="shared" si="6"/>
        <v>3-3SR     Hanson Aggregates NY LLC</v>
      </c>
      <c r="AG191" s="74" t="s">
        <v>189</v>
      </c>
      <c r="AH191" s="74" t="s">
        <v>346</v>
      </c>
    </row>
    <row r="192" spans="27:34" x14ac:dyDescent="0.25">
      <c r="AA192" s="67" t="str">
        <f t="shared" si="5"/>
        <v xml:space="preserve"> - </v>
      </c>
      <c r="AF192" s="49" t="str">
        <f t="shared" si="6"/>
        <v>3-5F2     Hanson Aggregates NY LLC</v>
      </c>
      <c r="AG192" s="74" t="s">
        <v>189</v>
      </c>
      <c r="AH192" s="74" t="s">
        <v>347</v>
      </c>
    </row>
    <row r="193" spans="27:34" x14ac:dyDescent="0.25">
      <c r="AA193" s="67" t="str">
        <f t="shared" si="5"/>
        <v xml:space="preserve"> - </v>
      </c>
      <c r="AF193" s="49" t="str">
        <f t="shared" si="6"/>
        <v>3-9R     Hanson Aggregates NY LLC</v>
      </c>
      <c r="AG193" s="73" t="s">
        <v>189</v>
      </c>
      <c r="AH193" s="73" t="s">
        <v>348</v>
      </c>
    </row>
    <row r="194" spans="27:34" x14ac:dyDescent="0.25">
      <c r="AA194" s="67" t="str">
        <f t="shared" si="5"/>
        <v xml:space="preserve"> - </v>
      </c>
      <c r="AF194" s="49" t="str">
        <f t="shared" si="6"/>
        <v>4-10F     Hanson Aggregates NY LLC</v>
      </c>
      <c r="AG194" s="73" t="s">
        <v>189</v>
      </c>
      <c r="AH194" s="73" t="s">
        <v>349</v>
      </c>
    </row>
    <row r="195" spans="27:34" x14ac:dyDescent="0.25">
      <c r="AA195" s="67" t="str">
        <f t="shared" si="5"/>
        <v xml:space="preserve"> - </v>
      </c>
      <c r="AF195" s="49" t="str">
        <f t="shared" si="6"/>
        <v>4-10G     Hanson Aggregates NY LLC</v>
      </c>
      <c r="AG195" s="73" t="s">
        <v>189</v>
      </c>
      <c r="AH195" s="73" t="s">
        <v>350</v>
      </c>
    </row>
    <row r="196" spans="27:34" x14ac:dyDescent="0.25">
      <c r="AA196" s="67" t="str">
        <f t="shared" si="5"/>
        <v xml:space="preserve"> - </v>
      </c>
      <c r="AF196" s="49" t="str">
        <f t="shared" si="6"/>
        <v>4-10R     Hanson Aggregates NY LLC</v>
      </c>
      <c r="AG196" s="73" t="s">
        <v>189</v>
      </c>
      <c r="AH196" s="73" t="s">
        <v>351</v>
      </c>
    </row>
    <row r="197" spans="27:34" x14ac:dyDescent="0.25">
      <c r="AA197" s="67" t="str">
        <f t="shared" si="5"/>
        <v xml:space="preserve"> - </v>
      </c>
      <c r="AF197" s="49" t="str">
        <f t="shared" si="6"/>
        <v>4-3R     Hanson Aggregates NY LLC</v>
      </c>
      <c r="AG197" s="73" t="s">
        <v>189</v>
      </c>
      <c r="AH197" s="73" t="s">
        <v>352</v>
      </c>
    </row>
    <row r="198" spans="27:34" x14ac:dyDescent="0.25">
      <c r="AA198" s="67" t="str">
        <f t="shared" si="5"/>
        <v xml:space="preserve"> - </v>
      </c>
      <c r="AF198" s="49" t="str">
        <f t="shared" si="6"/>
        <v>4-8F     Hanson Aggregates NY LLC</v>
      </c>
      <c r="AG198" s="73" t="s">
        <v>189</v>
      </c>
      <c r="AH198" s="73" t="s">
        <v>353</v>
      </c>
    </row>
    <row r="199" spans="27:34" x14ac:dyDescent="0.25">
      <c r="AA199" s="67" t="str">
        <f t="shared" ref="AA199:AA230" si="7">_xlfn.CONCAT(AD200," - ",AE200)</f>
        <v xml:space="preserve"> - </v>
      </c>
      <c r="AF199" s="49" t="str">
        <f t="shared" si="6"/>
        <v>4-8G     Hanson Aggregates NY LLC</v>
      </c>
      <c r="AG199" s="73" t="s">
        <v>189</v>
      </c>
      <c r="AH199" s="73" t="s">
        <v>354</v>
      </c>
    </row>
    <row r="200" spans="27:34" x14ac:dyDescent="0.25">
      <c r="AA200" s="67" t="str">
        <f t="shared" si="7"/>
        <v xml:space="preserve"> - </v>
      </c>
      <c r="AF200" s="49" t="str">
        <f t="shared" si="6"/>
        <v>4-8R     Hanson Aggregates NY LLC</v>
      </c>
      <c r="AG200" s="73" t="s">
        <v>189</v>
      </c>
      <c r="AH200" s="73" t="s">
        <v>355</v>
      </c>
    </row>
    <row r="201" spans="27:34" x14ac:dyDescent="0.25">
      <c r="AA201" s="67" t="str">
        <f t="shared" si="7"/>
        <v xml:space="preserve"> - </v>
      </c>
      <c r="AF201" s="49" t="str">
        <f t="shared" si="6"/>
        <v>4-9R     Hanson Aggregates NY LLC</v>
      </c>
      <c r="AG201" s="73" t="s">
        <v>189</v>
      </c>
      <c r="AH201" s="73" t="s">
        <v>356</v>
      </c>
    </row>
    <row r="202" spans="27:34" x14ac:dyDescent="0.25">
      <c r="AA202" s="67" t="str">
        <f t="shared" si="7"/>
        <v xml:space="preserve"> - </v>
      </c>
      <c r="AF202" s="49" t="str">
        <f t="shared" si="6"/>
        <v>6-8F     Hanson Aggregates NY LLC</v>
      </c>
      <c r="AG202" s="73" t="s">
        <v>189</v>
      </c>
      <c r="AH202" s="73" t="s">
        <v>357</v>
      </c>
    </row>
    <row r="203" spans="27:34" x14ac:dyDescent="0.25">
      <c r="AA203" s="67" t="str">
        <f t="shared" si="7"/>
        <v xml:space="preserve"> - </v>
      </c>
      <c r="AF203" s="49" t="str">
        <f t="shared" si="6"/>
        <v>6-8G     Hanson Aggregates NY LLC</v>
      </c>
      <c r="AG203" s="73" t="s">
        <v>189</v>
      </c>
      <c r="AH203" s="73" t="s">
        <v>358</v>
      </c>
    </row>
    <row r="204" spans="27:34" x14ac:dyDescent="0.25">
      <c r="AA204" s="67" t="str">
        <f t="shared" si="7"/>
        <v xml:space="preserve"> - </v>
      </c>
      <c r="AF204" s="49" t="str">
        <f t="shared" si="6"/>
        <v>7-20R     Hanson Aggregates NY LLC</v>
      </c>
      <c r="AG204" s="73" t="s">
        <v>189</v>
      </c>
      <c r="AH204" s="73" t="s">
        <v>359</v>
      </c>
    </row>
    <row r="205" spans="27:34" x14ac:dyDescent="0.25">
      <c r="AA205" s="67" t="str">
        <f t="shared" si="7"/>
        <v xml:space="preserve"> - </v>
      </c>
      <c r="AF205" s="49" t="str">
        <f t="shared" si="6"/>
        <v>7-5R     Hanson Aggregates NY LLC</v>
      </c>
      <c r="AG205" s="73" t="s">
        <v>189</v>
      </c>
      <c r="AH205" s="73" t="s">
        <v>360</v>
      </c>
    </row>
    <row r="206" spans="27:34" x14ac:dyDescent="0.25">
      <c r="AA206" s="67" t="str">
        <f t="shared" si="7"/>
        <v xml:space="preserve"> - </v>
      </c>
      <c r="AF206" s="49" t="str">
        <f t="shared" si="6"/>
        <v>7-8R     Hanson Aggregates NY LLC</v>
      </c>
      <c r="AG206" s="73" t="s">
        <v>190</v>
      </c>
      <c r="AH206" s="73" t="s">
        <v>361</v>
      </c>
    </row>
    <row r="207" spans="27:34" x14ac:dyDescent="0.25">
      <c r="AA207" s="67" t="str">
        <f t="shared" si="7"/>
        <v xml:space="preserve"> - </v>
      </c>
      <c r="AF207" s="49" t="str">
        <f t="shared" si="6"/>
        <v>7-31R     J.E. Sheehan Contracting Corporation</v>
      </c>
      <c r="AG207" s="73" t="s">
        <v>190</v>
      </c>
      <c r="AH207" s="73" t="s">
        <v>362</v>
      </c>
    </row>
    <row r="208" spans="27:34" x14ac:dyDescent="0.25">
      <c r="AA208" s="67" t="str">
        <f t="shared" si="7"/>
        <v xml:space="preserve"> - </v>
      </c>
      <c r="AF208" s="49" t="str">
        <f t="shared" si="6"/>
        <v>n/a     J.E. Sheehan Contracting Corporation</v>
      </c>
      <c r="AG208" s="73" t="s">
        <v>363</v>
      </c>
      <c r="AH208" s="73" t="s">
        <v>364</v>
      </c>
    </row>
    <row r="209" spans="27:34" x14ac:dyDescent="0.25">
      <c r="AA209" s="67" t="str">
        <f t="shared" si="7"/>
        <v xml:space="preserve"> - </v>
      </c>
      <c r="AF209" s="49" t="str">
        <f t="shared" si="6"/>
        <v>5-33 F     Jamestown Macadam, Inc</v>
      </c>
      <c r="AG209" s="73" t="s">
        <v>363</v>
      </c>
      <c r="AH209" s="73" t="s">
        <v>365</v>
      </c>
    </row>
    <row r="210" spans="27:34" x14ac:dyDescent="0.25">
      <c r="AA210" s="67" t="str">
        <f t="shared" si="7"/>
        <v xml:space="preserve"> - </v>
      </c>
      <c r="AF210" s="49" t="str">
        <f t="shared" si="6"/>
        <v>5-33 G     Jamestown Macadam, Inc</v>
      </c>
      <c r="AG210" s="73" t="s">
        <v>192</v>
      </c>
      <c r="AH210" s="73" t="s">
        <v>366</v>
      </c>
    </row>
    <row r="211" spans="27:34" x14ac:dyDescent="0.25">
      <c r="AA211" s="67" t="str">
        <f t="shared" si="7"/>
        <v xml:space="preserve"> - </v>
      </c>
      <c r="AF211" s="49" t="str">
        <f t="shared" si="6"/>
        <v>9-2F     JML Quarries Inc</v>
      </c>
      <c r="AG211" s="73" t="s">
        <v>192</v>
      </c>
      <c r="AH211" s="73" t="s">
        <v>367</v>
      </c>
    </row>
    <row r="212" spans="27:34" x14ac:dyDescent="0.25">
      <c r="AA212" s="67" t="str">
        <f t="shared" si="7"/>
        <v xml:space="preserve"> - </v>
      </c>
      <c r="AF212" s="49" t="str">
        <f t="shared" si="6"/>
        <v>9-38R     JML Quarries Inc</v>
      </c>
      <c r="AG212" s="74" t="s">
        <v>193</v>
      </c>
      <c r="AH212" s="74" t="s">
        <v>368</v>
      </c>
    </row>
    <row r="213" spans="27:34" x14ac:dyDescent="0.25">
      <c r="AA213" s="67" t="str">
        <f t="shared" si="7"/>
        <v xml:space="preserve"> - </v>
      </c>
      <c r="AF213" s="49" t="str">
        <f t="shared" si="6"/>
        <v>1-52R     Jointa Galusha LLC</v>
      </c>
      <c r="AG213" s="74" t="s">
        <v>193</v>
      </c>
      <c r="AH213" s="74" t="s">
        <v>369</v>
      </c>
    </row>
    <row r="214" spans="27:34" x14ac:dyDescent="0.25">
      <c r="AA214" s="67" t="str">
        <f t="shared" si="7"/>
        <v xml:space="preserve"> - </v>
      </c>
      <c r="AF214" s="49" t="str">
        <f t="shared" si="6"/>
        <v>1-97F     Jointa Galusha LLC</v>
      </c>
      <c r="AG214" s="74" t="s">
        <v>193</v>
      </c>
      <c r="AH214" s="74" t="s">
        <v>370</v>
      </c>
    </row>
    <row r="215" spans="27:34" x14ac:dyDescent="0.25">
      <c r="AA215" s="67" t="str">
        <f t="shared" si="7"/>
        <v xml:space="preserve"> - </v>
      </c>
      <c r="AF215" s="49" t="str">
        <f t="shared" si="6"/>
        <v>1-97G     Jointa Galusha LLC</v>
      </c>
      <c r="AG215" s="73" t="s">
        <v>194</v>
      </c>
      <c r="AH215" s="73" t="s">
        <v>371</v>
      </c>
    </row>
    <row r="216" spans="27:34" x14ac:dyDescent="0.25">
      <c r="AA216" s="67" t="str">
        <f t="shared" si="7"/>
        <v xml:space="preserve"> - </v>
      </c>
      <c r="AF216" s="49" t="str">
        <f t="shared" si="6"/>
        <v>5-30G     Lafarge North America Inc</v>
      </c>
      <c r="AG216" s="73" t="s">
        <v>194</v>
      </c>
      <c r="AH216" s="73" t="s">
        <v>372</v>
      </c>
    </row>
    <row r="217" spans="27:34" x14ac:dyDescent="0.25">
      <c r="AA217" s="67" t="str">
        <f t="shared" si="7"/>
        <v xml:space="preserve"> - </v>
      </c>
      <c r="AF217" s="49" t="str">
        <f t="shared" si="6"/>
        <v>5-5R     Lafarge North America Inc</v>
      </c>
      <c r="AG217" s="73" t="s">
        <v>194</v>
      </c>
      <c r="AH217" s="73" t="s">
        <v>373</v>
      </c>
    </row>
    <row r="218" spans="27:34" x14ac:dyDescent="0.25">
      <c r="AA218" s="67" t="str">
        <f t="shared" si="7"/>
        <v xml:space="preserve"> - </v>
      </c>
      <c r="AF218" s="49" t="str">
        <f t="shared" si="6"/>
        <v>5-4R     Lafarge North America Inc</v>
      </c>
      <c r="AG218" s="74" t="s">
        <v>195</v>
      </c>
      <c r="AH218" s="74" t="s">
        <v>374</v>
      </c>
    </row>
    <row r="219" spans="27:34" x14ac:dyDescent="0.25">
      <c r="AA219" s="67" t="str">
        <f t="shared" si="7"/>
        <v xml:space="preserve"> - </v>
      </c>
      <c r="AF219" s="49" t="str">
        <f t="shared" si="6"/>
        <v>1-3R     Mitchell Stone Products LLC</v>
      </c>
      <c r="AG219" s="73" t="s">
        <v>195</v>
      </c>
      <c r="AH219" s="73" t="s">
        <v>375</v>
      </c>
    </row>
    <row r="220" spans="27:34" x14ac:dyDescent="0.25">
      <c r="AA220" s="67" t="str">
        <f t="shared" si="7"/>
        <v xml:space="preserve"> - </v>
      </c>
      <c r="AF220" s="49" t="str">
        <f t="shared" si="6"/>
        <v>7-7R     Mitchell Stone Products LLC</v>
      </c>
      <c r="AG220" s="73" t="s">
        <v>376</v>
      </c>
      <c r="AH220" s="73" t="s">
        <v>377</v>
      </c>
    </row>
    <row r="221" spans="27:34" x14ac:dyDescent="0.25">
      <c r="AA221" s="67" t="str">
        <f t="shared" si="7"/>
        <v xml:space="preserve"> - </v>
      </c>
      <c r="AF221" s="49" t="str">
        <f t="shared" si="6"/>
        <v>5-1R     New Enterprise Stone &amp; Lime CO., Inc</v>
      </c>
      <c r="AG221" s="73" t="s">
        <v>376</v>
      </c>
      <c r="AH221" s="73" t="s">
        <v>378</v>
      </c>
    </row>
    <row r="222" spans="27:34" x14ac:dyDescent="0.25">
      <c r="AA222" s="67" t="str">
        <f t="shared" si="7"/>
        <v xml:space="preserve"> - </v>
      </c>
      <c r="AF222" s="49" t="str">
        <f t="shared" si="6"/>
        <v>5-3F     New Enterprise Stone &amp; Lime CO., Inc</v>
      </c>
      <c r="AG222" s="74" t="s">
        <v>376</v>
      </c>
      <c r="AH222" s="74" t="s">
        <v>379</v>
      </c>
    </row>
    <row r="223" spans="27:34" x14ac:dyDescent="0.25">
      <c r="AA223" s="67" t="str">
        <f t="shared" si="7"/>
        <v xml:space="preserve"> - </v>
      </c>
      <c r="AF223" s="49" t="str">
        <f t="shared" si="6"/>
        <v>5-3G     New Enterprise Stone &amp; Lime CO., Inc</v>
      </c>
      <c r="AG223" s="73" t="s">
        <v>376</v>
      </c>
      <c r="AH223" s="73" t="s">
        <v>380</v>
      </c>
    </row>
    <row r="224" spans="27:34" x14ac:dyDescent="0.25">
      <c r="AA224" s="67" t="str">
        <f t="shared" si="7"/>
        <v xml:space="preserve"> - </v>
      </c>
      <c r="AF224" s="49" t="str">
        <f t="shared" si="6"/>
        <v>5-3R     New Enterprise Stone &amp; Lime CO., Inc</v>
      </c>
      <c r="AG224" s="73" t="s">
        <v>381</v>
      </c>
      <c r="AH224" s="73" t="s">
        <v>382</v>
      </c>
    </row>
    <row r="225" spans="27:34" x14ac:dyDescent="0.25">
      <c r="AA225" s="67" t="str">
        <f t="shared" si="7"/>
        <v xml:space="preserve"> - </v>
      </c>
      <c r="AF225" s="49" t="str">
        <f t="shared" si="6"/>
        <v>6-49F     New Enterprise Stone &amp; Lime Co., Inc</v>
      </c>
      <c r="AG225" s="73" t="s">
        <v>381</v>
      </c>
      <c r="AH225" s="73" t="s">
        <v>383</v>
      </c>
    </row>
    <row r="226" spans="27:34" x14ac:dyDescent="0.25">
      <c r="AA226" s="67" t="str">
        <f t="shared" si="7"/>
        <v xml:space="preserve"> - </v>
      </c>
      <c r="AF226" s="49" t="str">
        <f t="shared" si="6"/>
        <v>6-49G     New Enterprise Stone &amp; Lime Co., Inc</v>
      </c>
      <c r="AG226" s="74" t="s">
        <v>384</v>
      </c>
      <c r="AH226" s="74" t="s">
        <v>385</v>
      </c>
    </row>
    <row r="227" spans="27:34" x14ac:dyDescent="0.25">
      <c r="AA227" s="67" t="str">
        <f t="shared" si="7"/>
        <v xml:space="preserve"> - </v>
      </c>
      <c r="AF227" s="49" t="str">
        <f t="shared" si="6"/>
        <v>1-8R     Pallette Stone Corp.</v>
      </c>
      <c r="AG227" s="74" t="s">
        <v>384</v>
      </c>
      <c r="AH227" s="74" t="s">
        <v>386</v>
      </c>
    </row>
    <row r="228" spans="27:34" x14ac:dyDescent="0.25">
      <c r="AA228" s="67" t="str">
        <f t="shared" si="7"/>
        <v xml:space="preserve"> - </v>
      </c>
      <c r="AF228" s="49" t="str">
        <f t="shared" si="6"/>
        <v>1-95F     Pallette Stone Corp.</v>
      </c>
      <c r="AG228" s="74" t="s">
        <v>387</v>
      </c>
      <c r="AH228" s="74" t="s">
        <v>388</v>
      </c>
    </row>
    <row r="229" spans="27:34" x14ac:dyDescent="0.25">
      <c r="AA229" s="67" t="str">
        <f t="shared" si="7"/>
        <v xml:space="preserve"> - </v>
      </c>
      <c r="AF229" s="49" t="str">
        <f t="shared" si="6"/>
        <v>1-10R     Peckham Materials Corp.</v>
      </c>
      <c r="AG229" s="73" t="s">
        <v>387</v>
      </c>
      <c r="AH229" s="73" t="s">
        <v>389</v>
      </c>
    </row>
    <row r="230" spans="27:34" x14ac:dyDescent="0.25">
      <c r="AA230" s="67" t="str">
        <f t="shared" si="7"/>
        <v xml:space="preserve"> - </v>
      </c>
      <c r="AF230" s="49" t="str">
        <f t="shared" si="6"/>
        <v>1-10RFM     Peckham Materials Corp.</v>
      </c>
      <c r="AG230" s="74" t="s">
        <v>387</v>
      </c>
      <c r="AH230" s="74" t="s">
        <v>390</v>
      </c>
    </row>
    <row r="231" spans="27:34" x14ac:dyDescent="0.25">
      <c r="AA231" s="67" t="str">
        <f t="shared" ref="AA231:AA236" si="8">_xlfn.CONCAT(AD232," - ",AE232)</f>
        <v xml:space="preserve"> - </v>
      </c>
      <c r="AF231" s="49" t="str">
        <f t="shared" si="6"/>
        <v>1-11R     Peckham Materials Corp.</v>
      </c>
      <c r="AG231" s="73" t="s">
        <v>387</v>
      </c>
      <c r="AH231" s="73" t="s">
        <v>391</v>
      </c>
    </row>
    <row r="232" spans="27:34" x14ac:dyDescent="0.25">
      <c r="AA232" s="67" t="str">
        <f t="shared" si="8"/>
        <v xml:space="preserve"> - </v>
      </c>
      <c r="AF232" s="49" t="str">
        <f t="shared" si="6"/>
        <v>1-11RFM     Peckham Materials Corp.</v>
      </c>
      <c r="AG232" s="74" t="s">
        <v>387</v>
      </c>
      <c r="AH232" s="74" t="s">
        <v>392</v>
      </c>
    </row>
    <row r="233" spans="27:34" x14ac:dyDescent="0.25">
      <c r="AA233" s="67" t="str">
        <f t="shared" si="8"/>
        <v xml:space="preserve"> - </v>
      </c>
      <c r="AF233" s="49" t="str">
        <f t="shared" ref="AF233:AF296" si="9">CONCATENATE(AH232, "     ",(AG232))</f>
        <v>1-120F     Peckham Materials Corp.</v>
      </c>
      <c r="AG233" s="73" t="s">
        <v>387</v>
      </c>
      <c r="AH233" s="73" t="s">
        <v>393</v>
      </c>
    </row>
    <row r="234" spans="27:34" x14ac:dyDescent="0.25">
      <c r="AA234" s="67" t="str">
        <f t="shared" si="8"/>
        <v xml:space="preserve"> - </v>
      </c>
      <c r="AF234" s="49" t="str">
        <f t="shared" si="9"/>
        <v>1-120G     Peckham Materials Corp.</v>
      </c>
      <c r="AG234" s="74" t="s">
        <v>387</v>
      </c>
      <c r="AH234" s="74" t="s">
        <v>394</v>
      </c>
    </row>
    <row r="235" spans="27:34" x14ac:dyDescent="0.25">
      <c r="AA235" s="67" t="str">
        <f t="shared" si="8"/>
        <v xml:space="preserve"> - </v>
      </c>
      <c r="AF235" s="49" t="str">
        <f t="shared" si="9"/>
        <v>1-30R     Peckham Materials Corp.</v>
      </c>
      <c r="AG235" s="74" t="s">
        <v>387</v>
      </c>
      <c r="AH235" s="74" t="s">
        <v>395</v>
      </c>
    </row>
    <row r="236" spans="27:34" x14ac:dyDescent="0.25">
      <c r="AA236" s="67" t="str">
        <f t="shared" si="8"/>
        <v xml:space="preserve"> - </v>
      </c>
      <c r="AF236" s="49" t="str">
        <f t="shared" si="9"/>
        <v>1-30RFM     Peckham Materials Corp.</v>
      </c>
      <c r="AG236" s="74" t="s">
        <v>387</v>
      </c>
      <c r="AH236" s="74" t="s">
        <v>396</v>
      </c>
    </row>
    <row r="237" spans="27:34" x14ac:dyDescent="0.25">
      <c r="AF237" s="49" t="str">
        <f t="shared" si="9"/>
        <v>1-39R     Peckham Materials Corp.</v>
      </c>
      <c r="AG237" s="74" t="s">
        <v>387</v>
      </c>
      <c r="AH237" s="74" t="s">
        <v>397</v>
      </c>
    </row>
    <row r="238" spans="27:34" x14ac:dyDescent="0.25">
      <c r="AF238" s="49" t="str">
        <f t="shared" si="9"/>
        <v>1-39RFM     Peckham Materials Corp.</v>
      </c>
      <c r="AG238" s="74" t="s">
        <v>387</v>
      </c>
      <c r="AH238" s="74" t="s">
        <v>398</v>
      </c>
    </row>
    <row r="239" spans="27:34" x14ac:dyDescent="0.25">
      <c r="AF239" s="49" t="str">
        <f t="shared" si="9"/>
        <v>1-43R     Peckham Materials Corp.</v>
      </c>
      <c r="AG239" s="74" t="s">
        <v>387</v>
      </c>
      <c r="AH239" s="74" t="s">
        <v>399</v>
      </c>
    </row>
    <row r="240" spans="27:34" x14ac:dyDescent="0.25">
      <c r="AF240" s="49" t="str">
        <f t="shared" si="9"/>
        <v>1-85F     Peckham Materials Corp.</v>
      </c>
      <c r="AG240" s="73" t="s">
        <v>387</v>
      </c>
      <c r="AH240" s="73" t="s">
        <v>400</v>
      </c>
    </row>
    <row r="241" spans="32:34" x14ac:dyDescent="0.25">
      <c r="AF241" s="49" t="str">
        <f t="shared" si="9"/>
        <v>1-85G     Peckham Materials Corp.</v>
      </c>
      <c r="AG241" s="74" t="s">
        <v>387</v>
      </c>
      <c r="AH241" s="74" t="s">
        <v>401</v>
      </c>
    </row>
    <row r="242" spans="32:34" x14ac:dyDescent="0.25">
      <c r="AF242" s="49" t="str">
        <f t="shared" si="9"/>
        <v>1-90G     Peckham Materials Corp.</v>
      </c>
      <c r="AG242" s="74" t="s">
        <v>387</v>
      </c>
      <c r="AH242" s="74" t="s">
        <v>402</v>
      </c>
    </row>
    <row r="243" spans="32:34" x14ac:dyDescent="0.25">
      <c r="AF243" s="49" t="str">
        <f t="shared" si="9"/>
        <v>8-3R     Peckham Materials Corp.</v>
      </c>
      <c r="AG243" s="74" t="s">
        <v>387</v>
      </c>
      <c r="AH243" s="74" t="s">
        <v>403</v>
      </c>
    </row>
    <row r="244" spans="32:34" x14ac:dyDescent="0.25">
      <c r="AF244" s="49" t="str">
        <f t="shared" si="9"/>
        <v>8-3RFM     Peckham Materials Corp.</v>
      </c>
      <c r="AG244" s="74" t="s">
        <v>404</v>
      </c>
      <c r="AH244" s="74" t="s">
        <v>405</v>
      </c>
    </row>
    <row r="245" spans="32:34" x14ac:dyDescent="0.25">
      <c r="AF245" s="49" t="str">
        <f t="shared" si="9"/>
        <v>1-56R     Pompa Bros. Inc</v>
      </c>
      <c r="AG245" s="74" t="s">
        <v>404</v>
      </c>
      <c r="AH245" s="74" t="s">
        <v>406</v>
      </c>
    </row>
    <row r="246" spans="32:34" x14ac:dyDescent="0.25">
      <c r="AF246" s="49" t="str">
        <f t="shared" si="9"/>
        <v>1-75F     Pompa Bros. Inc</v>
      </c>
      <c r="AG246" s="74" t="s">
        <v>404</v>
      </c>
      <c r="AH246" s="74" t="s">
        <v>407</v>
      </c>
    </row>
    <row r="247" spans="32:34" x14ac:dyDescent="0.25">
      <c r="AF247" s="49" t="str">
        <f t="shared" si="9"/>
        <v>1-26R     Pompa Bros. Inc</v>
      </c>
      <c r="AG247" s="78" t="s">
        <v>408</v>
      </c>
      <c r="AH247" s="78" t="s">
        <v>409</v>
      </c>
    </row>
    <row r="248" spans="32:34" x14ac:dyDescent="0.25">
      <c r="AF248" s="49" t="str">
        <f t="shared" si="9"/>
        <v>8-37RFM     Putnam Matrerials Corp</v>
      </c>
      <c r="AG248" s="74" t="s">
        <v>410</v>
      </c>
      <c r="AH248" s="74" t="s">
        <v>411</v>
      </c>
    </row>
    <row r="249" spans="32:34" x14ac:dyDescent="0.25">
      <c r="AF249" s="49" t="str">
        <f t="shared" si="9"/>
        <v>1-48R     RJ Valente</v>
      </c>
      <c r="AG249" s="74" t="s">
        <v>412</v>
      </c>
      <c r="AH249" s="74" t="s">
        <v>413</v>
      </c>
    </row>
    <row r="250" spans="32:34" x14ac:dyDescent="0.25">
      <c r="AF250" s="49" t="str">
        <f t="shared" si="9"/>
        <v>3-45F     RMS Gravel, Inc.</v>
      </c>
      <c r="AG250" s="74" t="s">
        <v>412</v>
      </c>
      <c r="AH250" s="74" t="s">
        <v>414</v>
      </c>
    </row>
    <row r="251" spans="32:34" x14ac:dyDescent="0.25">
      <c r="AF251" s="49" t="str">
        <f t="shared" si="9"/>
        <v>3-45G     RMS Gravel, Inc.</v>
      </c>
      <c r="AG251" s="74" t="s">
        <v>203</v>
      </c>
      <c r="AH251" s="74" t="s">
        <v>415</v>
      </c>
    </row>
    <row r="252" spans="32:34" x14ac:dyDescent="0.25">
      <c r="AF252" s="49" t="str">
        <f t="shared" si="9"/>
        <v>3-4R     Seneca Stone Corporation</v>
      </c>
      <c r="AG252" s="73" t="s">
        <v>203</v>
      </c>
      <c r="AH252" s="73" t="s">
        <v>416</v>
      </c>
    </row>
    <row r="253" spans="32:34" x14ac:dyDescent="0.25">
      <c r="AF253" s="49" t="str">
        <f t="shared" si="9"/>
        <v>3-4RFM     Seneca Stone Corporation</v>
      </c>
      <c r="AG253" s="73" t="s">
        <v>417</v>
      </c>
      <c r="AH253" s="73" t="s">
        <v>418</v>
      </c>
    </row>
    <row r="254" spans="32:34" x14ac:dyDescent="0.25">
      <c r="AF254" s="49" t="str">
        <f t="shared" si="9"/>
        <v>4-16R     Shelby Crushed Stone, Inc.</v>
      </c>
      <c r="AG254" s="73" t="s">
        <v>419</v>
      </c>
      <c r="AH254" s="73" t="s">
        <v>420</v>
      </c>
    </row>
    <row r="255" spans="32:34" x14ac:dyDescent="0.25">
      <c r="AF255" s="49" t="str">
        <f t="shared" si="9"/>
        <v>4-61F     Spallina Materials, Inc.</v>
      </c>
      <c r="AG255" s="73" t="s">
        <v>419</v>
      </c>
      <c r="AH255" s="73" t="s">
        <v>421</v>
      </c>
    </row>
    <row r="256" spans="32:34" x14ac:dyDescent="0.25">
      <c r="AF256" s="49" t="str">
        <f t="shared" si="9"/>
        <v>4-61G     Spallina Materials, Inc.</v>
      </c>
      <c r="AG256" s="73" t="s">
        <v>419</v>
      </c>
      <c r="AH256" s="73" t="s">
        <v>422</v>
      </c>
    </row>
    <row r="257" spans="32:34" x14ac:dyDescent="0.25">
      <c r="AF257" s="49" t="str">
        <f t="shared" si="9"/>
        <v>6-32F     Spallina Materials, Inc.</v>
      </c>
      <c r="AG257" s="74" t="s">
        <v>419</v>
      </c>
      <c r="AH257" s="74" t="s">
        <v>423</v>
      </c>
    </row>
    <row r="258" spans="32:34" x14ac:dyDescent="0.25">
      <c r="AF258" s="49" t="str">
        <f t="shared" si="9"/>
        <v>6-32G     Spallina Materials, Inc.</v>
      </c>
      <c r="AG258" s="74" t="s">
        <v>206</v>
      </c>
      <c r="AH258" s="74" t="s">
        <v>424</v>
      </c>
    </row>
    <row r="259" spans="32:34" x14ac:dyDescent="0.25">
      <c r="AF259" s="49" t="str">
        <f t="shared" si="9"/>
        <v>3-20F     Suit-Kote Corporation</v>
      </c>
      <c r="AG259" s="74" t="s">
        <v>206</v>
      </c>
      <c r="AH259" s="74" t="s">
        <v>425</v>
      </c>
    </row>
    <row r="260" spans="32:34" x14ac:dyDescent="0.25">
      <c r="AF260" s="49" t="str">
        <f t="shared" si="9"/>
        <v>3-20G     Suit-Kote Corporation</v>
      </c>
      <c r="AG260" s="74" t="s">
        <v>426</v>
      </c>
      <c r="AH260" s="74" t="s">
        <v>427</v>
      </c>
    </row>
    <row r="261" spans="32:34" x14ac:dyDescent="0.25">
      <c r="AF261" s="49" t="str">
        <f t="shared" si="9"/>
        <v>3-13R     T. H. Kinsella, Inc.</v>
      </c>
      <c r="AG261" s="74" t="s">
        <v>426</v>
      </c>
      <c r="AH261" s="74" t="s">
        <v>428</v>
      </c>
    </row>
    <row r="262" spans="32:34" x14ac:dyDescent="0.25">
      <c r="AF262" s="49" t="str">
        <f t="shared" si="9"/>
        <v>3-13RFM     T. H. Kinsella, Inc.</v>
      </c>
      <c r="AG262" s="74" t="s">
        <v>426</v>
      </c>
      <c r="AH262" s="74" t="s">
        <v>429</v>
      </c>
    </row>
    <row r="263" spans="32:34" x14ac:dyDescent="0.25">
      <c r="AF263" s="49" t="str">
        <f t="shared" si="9"/>
        <v>3-63F     T. H. Kinsella, Inc.</v>
      </c>
      <c r="AG263" s="74" t="s">
        <v>426</v>
      </c>
      <c r="AH263" s="74" t="s">
        <v>430</v>
      </c>
    </row>
    <row r="264" spans="32:34" x14ac:dyDescent="0.25">
      <c r="AF264" s="49" t="str">
        <f t="shared" si="9"/>
        <v>3-63G     T. H. Kinsella, Inc.</v>
      </c>
      <c r="AG264" s="74" t="s">
        <v>426</v>
      </c>
      <c r="AH264" s="74" t="s">
        <v>431</v>
      </c>
    </row>
    <row r="265" spans="32:34" x14ac:dyDescent="0.25">
      <c r="AF265" s="49" t="str">
        <f t="shared" si="9"/>
        <v>3-67F     T. H. Kinsella, Inc.</v>
      </c>
      <c r="AG265" s="74" t="s">
        <v>426</v>
      </c>
      <c r="AH265" s="74" t="s">
        <v>432</v>
      </c>
    </row>
    <row r="266" spans="32:34" x14ac:dyDescent="0.25">
      <c r="AF266" s="49" t="str">
        <f t="shared" si="9"/>
        <v>3-69G     T. H. Kinsella, Inc.</v>
      </c>
      <c r="AG266" s="74" t="s">
        <v>426</v>
      </c>
      <c r="AH266" s="74" t="s">
        <v>433</v>
      </c>
    </row>
    <row r="267" spans="32:34" x14ac:dyDescent="0.25">
      <c r="AF267" s="49" t="str">
        <f t="shared" si="9"/>
        <v>N/A     T. H. Kinsella, Inc.</v>
      </c>
      <c r="AG267" s="78" t="s">
        <v>434</v>
      </c>
      <c r="AH267" s="78" t="s">
        <v>435</v>
      </c>
    </row>
    <row r="268" spans="32:34" x14ac:dyDescent="0.25">
      <c r="AF268" s="49" t="str">
        <f t="shared" si="9"/>
        <v>8-54-R     Thalle Industries, Inc.</v>
      </c>
      <c r="AG268" s="78" t="s">
        <v>434</v>
      </c>
      <c r="AH268" s="78" t="s">
        <v>436</v>
      </c>
    </row>
    <row r="269" spans="32:34" x14ac:dyDescent="0.25">
      <c r="AF269" s="49" t="str">
        <f t="shared" si="9"/>
        <v>8-54-RFM     Thalle Industries, Inc.</v>
      </c>
      <c r="AG269" s="78" t="s">
        <v>437</v>
      </c>
      <c r="AH269" s="78" t="s">
        <v>438</v>
      </c>
    </row>
    <row r="270" spans="32:34" x14ac:dyDescent="0.25">
      <c r="AF270" s="49" t="str">
        <f t="shared" si="9"/>
        <v>8-10R     Tilcon New York Inc.</v>
      </c>
      <c r="AG270" s="78" t="s">
        <v>437</v>
      </c>
      <c r="AH270" s="78" t="s">
        <v>439</v>
      </c>
    </row>
    <row r="271" spans="32:34" x14ac:dyDescent="0.25">
      <c r="AF271" s="49" t="str">
        <f t="shared" si="9"/>
        <v>8-10RFM     Tilcon New York Inc.</v>
      </c>
      <c r="AG271" s="78" t="s">
        <v>437</v>
      </c>
      <c r="AH271" s="78" t="s">
        <v>440</v>
      </c>
    </row>
    <row r="272" spans="32:34" x14ac:dyDescent="0.25">
      <c r="AF272" s="49" t="str">
        <f t="shared" si="9"/>
        <v>8-5R     Tilcon New York Inc.</v>
      </c>
      <c r="AG272" s="78" t="s">
        <v>437</v>
      </c>
      <c r="AH272" s="78" t="s">
        <v>441</v>
      </c>
    </row>
    <row r="273" spans="32:34" x14ac:dyDescent="0.25">
      <c r="AF273" s="49" t="str">
        <f t="shared" si="9"/>
        <v>8-5RFM     Tilcon New York Inc.</v>
      </c>
      <c r="AG273" s="78" t="s">
        <v>437</v>
      </c>
      <c r="AH273" s="78" t="s">
        <v>442</v>
      </c>
    </row>
    <row r="274" spans="32:34" x14ac:dyDescent="0.25">
      <c r="AF274" s="49" t="str">
        <f t="shared" si="9"/>
        <v>8-8R     Tilcon New York Inc.</v>
      </c>
      <c r="AG274" s="78" t="s">
        <v>437</v>
      </c>
      <c r="AH274" s="78" t="s">
        <v>443</v>
      </c>
    </row>
    <row r="275" spans="32:34" x14ac:dyDescent="0.25">
      <c r="AF275" s="49" t="str">
        <f t="shared" si="9"/>
        <v>8-9R     Tilcon New York Inc.</v>
      </c>
      <c r="AG275" s="78" t="s">
        <v>437</v>
      </c>
      <c r="AH275" s="78" t="s">
        <v>444</v>
      </c>
    </row>
    <row r="276" spans="32:34" x14ac:dyDescent="0.25">
      <c r="AF276" s="49" t="str">
        <f t="shared" si="9"/>
        <v>8-9RFM     Tilcon New York Inc.</v>
      </c>
      <c r="AG276" s="73" t="s">
        <v>445</v>
      </c>
      <c r="AH276" s="73" t="s">
        <v>446</v>
      </c>
    </row>
    <row r="277" spans="32:34" x14ac:dyDescent="0.25">
      <c r="AF277" s="49" t="str">
        <f t="shared" si="9"/>
        <v>9-43F1     Tri-City Highway Products, Inc.</v>
      </c>
      <c r="AG277" s="73" t="s">
        <v>445</v>
      </c>
      <c r="AH277" s="73" t="s">
        <v>447</v>
      </c>
    </row>
    <row r="278" spans="32:34" x14ac:dyDescent="0.25">
      <c r="AF278" s="49" t="str">
        <f t="shared" si="9"/>
        <v>9-43F3     Tri-City Highway Products, Inc.</v>
      </c>
      <c r="AG278" s="73" t="s">
        <v>445</v>
      </c>
      <c r="AH278" s="73" t="s">
        <v>448</v>
      </c>
    </row>
    <row r="279" spans="32:34" x14ac:dyDescent="0.25">
      <c r="AF279" s="49" t="str">
        <f t="shared" si="9"/>
        <v>9-43G1     Tri-City Highway Products, Inc.</v>
      </c>
      <c r="AG279" s="74" t="s">
        <v>445</v>
      </c>
      <c r="AH279" s="74" t="s">
        <v>449</v>
      </c>
    </row>
    <row r="280" spans="32:34" x14ac:dyDescent="0.25">
      <c r="AF280" s="49" t="str">
        <f t="shared" si="9"/>
        <v>9-43GFM1     Tri-City Highway Products, Inc.</v>
      </c>
      <c r="AG280" s="74" t="s">
        <v>450</v>
      </c>
      <c r="AH280" s="74" t="s">
        <v>451</v>
      </c>
    </row>
    <row r="281" spans="32:34" x14ac:dyDescent="0.25">
      <c r="AF281" s="49" t="str">
        <f t="shared" si="9"/>
        <v xml:space="preserve">1-100F     Troy Sand &amp; Gravel </v>
      </c>
      <c r="AG281" s="74" t="s">
        <v>450</v>
      </c>
      <c r="AH281" s="74" t="s">
        <v>452</v>
      </c>
    </row>
    <row r="282" spans="32:34" x14ac:dyDescent="0.25">
      <c r="AF282" s="49" t="str">
        <f t="shared" si="9"/>
        <v xml:space="preserve">1-141F     Troy Sand &amp; Gravel </v>
      </c>
      <c r="AG282" s="74" t="s">
        <v>450</v>
      </c>
      <c r="AH282" s="74" t="s">
        <v>453</v>
      </c>
    </row>
    <row r="283" spans="32:34" x14ac:dyDescent="0.25">
      <c r="AF283" s="49" t="str">
        <f t="shared" si="9"/>
        <v xml:space="preserve">1-143F     Troy Sand &amp; Gravel </v>
      </c>
      <c r="AG283" s="74" t="s">
        <v>450</v>
      </c>
      <c r="AH283" s="74" t="s">
        <v>454</v>
      </c>
    </row>
    <row r="284" spans="32:34" x14ac:dyDescent="0.25">
      <c r="AF284" s="49" t="str">
        <f t="shared" si="9"/>
        <v xml:space="preserve">1-143G     Troy Sand &amp; Gravel </v>
      </c>
      <c r="AG284" s="74" t="s">
        <v>450</v>
      </c>
      <c r="AH284" s="74" t="s">
        <v>455</v>
      </c>
    </row>
    <row r="285" spans="32:34" x14ac:dyDescent="0.25">
      <c r="AF285" s="49" t="str">
        <f t="shared" si="9"/>
        <v xml:space="preserve">1-23R1     Troy Sand &amp; Gravel </v>
      </c>
      <c r="AG285" s="74" t="s">
        <v>450</v>
      </c>
      <c r="AH285" s="74" t="s">
        <v>456</v>
      </c>
    </row>
    <row r="286" spans="32:34" x14ac:dyDescent="0.25">
      <c r="AF286" s="49" t="str">
        <f t="shared" si="9"/>
        <v xml:space="preserve">1-23RFM1     Troy Sand &amp; Gravel </v>
      </c>
      <c r="AG286" s="74" t="s">
        <v>450</v>
      </c>
      <c r="AH286" s="74" t="s">
        <v>457</v>
      </c>
    </row>
    <row r="287" spans="32:34" x14ac:dyDescent="0.25">
      <c r="AF287" s="49" t="str">
        <f t="shared" si="9"/>
        <v xml:space="preserve">1-29F     Troy Sand &amp; Gravel </v>
      </c>
      <c r="AG287" s="74" t="s">
        <v>450</v>
      </c>
      <c r="AH287" s="74" t="s">
        <v>458</v>
      </c>
    </row>
    <row r="288" spans="32:34" x14ac:dyDescent="0.25">
      <c r="AF288" s="49" t="str">
        <f t="shared" si="9"/>
        <v xml:space="preserve">1-29F1     Troy Sand &amp; Gravel </v>
      </c>
      <c r="AG288" s="74" t="s">
        <v>450</v>
      </c>
      <c r="AH288" s="74" t="s">
        <v>459</v>
      </c>
    </row>
    <row r="289" spans="32:34" x14ac:dyDescent="0.25">
      <c r="AF289" s="49" t="str">
        <f t="shared" si="9"/>
        <v xml:space="preserve">1-38RFM     Troy Sand &amp; Gravel </v>
      </c>
      <c r="AG289" s="74" t="s">
        <v>450</v>
      </c>
      <c r="AH289" s="74" t="s">
        <v>460</v>
      </c>
    </row>
    <row r="290" spans="32:34" x14ac:dyDescent="0.25">
      <c r="AF290" s="49" t="str">
        <f t="shared" si="9"/>
        <v xml:space="preserve">1-3G       Troy Sand &amp; Gravel </v>
      </c>
      <c r="AG290" s="74" t="s">
        <v>461</v>
      </c>
      <c r="AH290" s="74" t="s">
        <v>462</v>
      </c>
    </row>
    <row r="291" spans="32:34" x14ac:dyDescent="0.25">
      <c r="AF291" s="49" t="str">
        <f t="shared" si="9"/>
        <v>1-28R     Upstone Materials, Inc.</v>
      </c>
      <c r="AG291" s="74" t="s">
        <v>461</v>
      </c>
      <c r="AH291" s="74" t="s">
        <v>463</v>
      </c>
    </row>
    <row r="292" spans="32:34" x14ac:dyDescent="0.25">
      <c r="AF292" s="49" t="str">
        <f t="shared" si="9"/>
        <v>1-28RFM     Upstone Materials, Inc.</v>
      </c>
      <c r="AG292" s="74" t="s">
        <v>461</v>
      </c>
      <c r="AH292" s="74" t="s">
        <v>464</v>
      </c>
    </row>
    <row r="293" spans="32:34" x14ac:dyDescent="0.25">
      <c r="AF293" s="49" t="str">
        <f t="shared" si="9"/>
        <v>1-35R     Upstone Materials, Inc.</v>
      </c>
      <c r="AG293" s="74" t="s">
        <v>461</v>
      </c>
      <c r="AH293" s="74" t="s">
        <v>465</v>
      </c>
    </row>
    <row r="294" spans="32:34" x14ac:dyDescent="0.25">
      <c r="AF294" s="49" t="str">
        <f t="shared" si="9"/>
        <v>1-35RFM     Upstone Materials, Inc.</v>
      </c>
      <c r="AG294" s="74" t="s">
        <v>461</v>
      </c>
      <c r="AH294" s="74" t="s">
        <v>466</v>
      </c>
    </row>
    <row r="295" spans="32:34" x14ac:dyDescent="0.25">
      <c r="AF295" s="49" t="str">
        <f t="shared" si="9"/>
        <v>1-44R     Upstone Materials, Inc.</v>
      </c>
      <c r="AG295" s="74" t="s">
        <v>461</v>
      </c>
      <c r="AH295" s="74" t="s">
        <v>467</v>
      </c>
    </row>
    <row r="296" spans="32:34" x14ac:dyDescent="0.25">
      <c r="AF296" s="49" t="str">
        <f t="shared" si="9"/>
        <v>1-44RFM     Upstone Materials, Inc.</v>
      </c>
      <c r="AG296" s="74" t="s">
        <v>461</v>
      </c>
      <c r="AH296" s="74" t="s">
        <v>468</v>
      </c>
    </row>
    <row r="297" spans="32:34" x14ac:dyDescent="0.25">
      <c r="AF297" s="49" t="str">
        <f t="shared" ref="AF297:AF315" si="10">CONCATENATE(AH296, "     ",(AG296))</f>
        <v>1-70F     Upstone Materials, Inc.</v>
      </c>
      <c r="AG297" s="73" t="s">
        <v>461</v>
      </c>
      <c r="AH297" s="73" t="s">
        <v>469</v>
      </c>
    </row>
    <row r="298" spans="32:34" x14ac:dyDescent="0.25">
      <c r="AF298" s="49" t="str">
        <f t="shared" si="10"/>
        <v>2-20R     Upstone Materials, Inc.</v>
      </c>
      <c r="AG298" s="73" t="s">
        <v>461</v>
      </c>
      <c r="AH298" s="73" t="s">
        <v>470</v>
      </c>
    </row>
    <row r="299" spans="32:34" x14ac:dyDescent="0.25">
      <c r="AF299" s="49" t="str">
        <f t="shared" si="10"/>
        <v>7-19R     Upstone Materials, Inc.</v>
      </c>
      <c r="AG299" s="73" t="s">
        <v>461</v>
      </c>
      <c r="AH299" s="73" t="s">
        <v>471</v>
      </c>
    </row>
    <row r="300" spans="32:34" x14ac:dyDescent="0.25">
      <c r="AF300" s="49" t="str">
        <f t="shared" si="10"/>
        <v>7-19RFM     Upstone Materials, Inc.</v>
      </c>
      <c r="AG300" s="73" t="s">
        <v>461</v>
      </c>
      <c r="AH300" s="73" t="s">
        <v>472</v>
      </c>
    </row>
    <row r="301" spans="32:34" x14ac:dyDescent="0.25">
      <c r="AF301" s="49" t="str">
        <f t="shared" si="10"/>
        <v>7-3f     Upstone Materials, Inc.</v>
      </c>
      <c r="AG301" s="73" t="s">
        <v>473</v>
      </c>
      <c r="AH301" s="73" t="s">
        <v>474</v>
      </c>
    </row>
    <row r="302" spans="32:34" x14ac:dyDescent="0.25">
      <c r="AF302" s="49" t="str">
        <f t="shared" si="10"/>
        <v xml:space="preserve">7-3R     Upstone Materials, Inc. </v>
      </c>
      <c r="AG302" s="73" t="s">
        <v>475</v>
      </c>
      <c r="AH302" s="73" t="s">
        <v>476</v>
      </c>
    </row>
    <row r="303" spans="32:34" x14ac:dyDescent="0.25">
      <c r="AF303" s="49" t="str">
        <f t="shared" si="10"/>
        <v>7-58 F     VS Virkler &amp; Son, Inc</v>
      </c>
      <c r="AG303" s="73" t="s">
        <v>475</v>
      </c>
      <c r="AH303" s="73" t="s">
        <v>477</v>
      </c>
    </row>
    <row r="304" spans="32:34" x14ac:dyDescent="0.25">
      <c r="AF304" s="49" t="str">
        <f t="shared" si="10"/>
        <v>7-58 G     VS Virkler &amp; Son, Inc</v>
      </c>
      <c r="AG304" s="73" t="s">
        <v>475</v>
      </c>
      <c r="AH304" s="73" t="s">
        <v>478</v>
      </c>
    </row>
    <row r="305" spans="32:34" x14ac:dyDescent="0.25">
      <c r="AF305" s="49" t="str">
        <f t="shared" si="10"/>
        <v>7-34R     VS Virkler &amp; Son, Inc</v>
      </c>
      <c r="AG305" s="74" t="s">
        <v>475</v>
      </c>
      <c r="AH305" s="74" t="s">
        <v>479</v>
      </c>
    </row>
    <row r="306" spans="32:34" x14ac:dyDescent="0.25">
      <c r="AF306" s="49" t="str">
        <f t="shared" si="10"/>
        <v>7-28R     VS Virkler &amp; Son, Inc</v>
      </c>
      <c r="AG306" s="74" t="s">
        <v>480</v>
      </c>
      <c r="AH306" s="74" t="s">
        <v>481</v>
      </c>
    </row>
    <row r="307" spans="32:34" x14ac:dyDescent="0.25">
      <c r="AF307" s="49" t="str">
        <f t="shared" si="10"/>
        <v>106F     Warren W. Fane, Inc</v>
      </c>
      <c r="AG307" s="74" t="s">
        <v>480</v>
      </c>
      <c r="AH307" s="74" t="s">
        <v>482</v>
      </c>
    </row>
    <row r="308" spans="32:34" x14ac:dyDescent="0.25">
      <c r="AF308" s="49" t="str">
        <f t="shared" si="10"/>
        <v>163F     Warren W. Fane, Inc</v>
      </c>
      <c r="AG308" s="74" t="s">
        <v>480</v>
      </c>
      <c r="AH308" s="74" t="s">
        <v>483</v>
      </c>
    </row>
    <row r="309" spans="32:34" x14ac:dyDescent="0.25">
      <c r="AF309" s="49" t="str">
        <f t="shared" si="10"/>
        <v>1-89F     Warren W. Fane, Inc</v>
      </c>
      <c r="AG309" s="74" t="s">
        <v>484</v>
      </c>
      <c r="AH309" s="74" t="s">
        <v>485</v>
      </c>
    </row>
    <row r="310" spans="32:34" x14ac:dyDescent="0.25">
      <c r="AF310" s="49" t="str">
        <f t="shared" si="10"/>
        <v>1-121F     William E. Dailey Inc.</v>
      </c>
      <c r="AG310" s="74" t="s">
        <v>484</v>
      </c>
      <c r="AH310" s="74" t="s">
        <v>486</v>
      </c>
    </row>
    <row r="311" spans="32:34" x14ac:dyDescent="0.25">
      <c r="AF311" s="49" t="str">
        <f t="shared" si="10"/>
        <v>1-121G     William E. Dailey Inc.</v>
      </c>
      <c r="AG311" s="74" t="s">
        <v>484</v>
      </c>
      <c r="AH311" s="74" t="s">
        <v>487</v>
      </c>
    </row>
    <row r="312" spans="32:34" x14ac:dyDescent="0.25">
      <c r="AF312" s="49" t="str">
        <f t="shared" si="10"/>
        <v>1-42R     William E. Dailey Inc.</v>
      </c>
      <c r="AG312" s="78" t="s">
        <v>484</v>
      </c>
      <c r="AH312" s="78" t="s">
        <v>488</v>
      </c>
    </row>
    <row r="313" spans="32:34" x14ac:dyDescent="0.25">
      <c r="AF313" s="49" t="str">
        <f t="shared" si="10"/>
        <v>1-42RFM     William E. Dailey Inc.</v>
      </c>
      <c r="AG313" s="78" t="s">
        <v>216</v>
      </c>
      <c r="AH313" s="78" t="s">
        <v>489</v>
      </c>
    </row>
    <row r="314" spans="32:34" x14ac:dyDescent="0.25">
      <c r="AF314" s="49" t="str">
        <f t="shared" si="10"/>
        <v>8-49R     Wingdale Materials LLC</v>
      </c>
      <c r="AG314" s="74" t="s">
        <v>216</v>
      </c>
      <c r="AH314" s="74" t="s">
        <v>490</v>
      </c>
    </row>
    <row r="315" spans="32:34" x14ac:dyDescent="0.25">
      <c r="AF315" s="49" t="str">
        <f t="shared" si="10"/>
        <v>8-49RFM     Wingdale Materials LLC</v>
      </c>
      <c r="AG315" s="80"/>
      <c r="AH315" s="80"/>
    </row>
  </sheetData>
  <sheetProtection password="C152" sheet="1" selectLockedCells="1"/>
  <mergeCells count="87">
    <mergeCell ref="C32:I32"/>
    <mergeCell ref="D57:I57"/>
    <mergeCell ref="L57:S57"/>
    <mergeCell ref="C15:F15"/>
    <mergeCell ref="G15:S15"/>
    <mergeCell ref="B43:T43"/>
    <mergeCell ref="C17:F17"/>
    <mergeCell ref="O17:Q17"/>
    <mergeCell ref="C20:S20"/>
    <mergeCell ref="J22:M22"/>
    <mergeCell ref="C26:I26"/>
    <mergeCell ref="J26:L26"/>
    <mergeCell ref="C24:E24"/>
    <mergeCell ref="F24:M24"/>
    <mergeCell ref="C19:N19"/>
    <mergeCell ref="B42:T42"/>
    <mergeCell ref="C89:S98"/>
    <mergeCell ref="G84:O84"/>
    <mergeCell ref="P84:Q84"/>
    <mergeCell ref="R84:S84"/>
    <mergeCell ref="G74:I74"/>
    <mergeCell ref="P78:S79"/>
    <mergeCell ref="C78:O79"/>
    <mergeCell ref="D74:F74"/>
    <mergeCell ref="C86:G86"/>
    <mergeCell ref="H86:N86"/>
    <mergeCell ref="C84:E84"/>
    <mergeCell ref="C82:G82"/>
    <mergeCell ref="H82:S82"/>
    <mergeCell ref="C47:G47"/>
    <mergeCell ref="C49:E49"/>
    <mergeCell ref="H47:S47"/>
    <mergeCell ref="C45:F45"/>
    <mergeCell ref="G45:N45"/>
    <mergeCell ref="O45:Q45"/>
    <mergeCell ref="B2:T2"/>
    <mergeCell ref="R13:S13"/>
    <mergeCell ref="C7:L7"/>
    <mergeCell ref="G17:I17"/>
    <mergeCell ref="R17:S17"/>
    <mergeCell ref="M7:O7"/>
    <mergeCell ref="B3:T3"/>
    <mergeCell ref="B5:T5"/>
    <mergeCell ref="G11:S11"/>
    <mergeCell ref="C11:F11"/>
    <mergeCell ref="C9:S9"/>
    <mergeCell ref="L17:N17"/>
    <mergeCell ref="J17:K17"/>
    <mergeCell ref="O13:Q13"/>
    <mergeCell ref="G13:N13"/>
    <mergeCell ref="C13:F13"/>
    <mergeCell ref="C22:I22"/>
    <mergeCell ref="N22:O22"/>
    <mergeCell ref="C53:S53"/>
    <mergeCell ref="J32:L32"/>
    <mergeCell ref="D64:I64"/>
    <mergeCell ref="L64:S64"/>
    <mergeCell ref="R45:S45"/>
    <mergeCell ref="F49:N49"/>
    <mergeCell ref="G28:S28"/>
    <mergeCell ref="C28:F28"/>
    <mergeCell ref="G30:L30"/>
    <mergeCell ref="O49:P49"/>
    <mergeCell ref="C30:F30"/>
    <mergeCell ref="C34:S34"/>
    <mergeCell ref="Q49:S49"/>
    <mergeCell ref="C35:S39"/>
    <mergeCell ref="L62:M62"/>
    <mergeCell ref="G51:S51"/>
    <mergeCell ref="D62:H62"/>
    <mergeCell ref="J62:K62"/>
    <mergeCell ref="J57:K57"/>
    <mergeCell ref="I60:P60"/>
    <mergeCell ref="C51:F51"/>
    <mergeCell ref="D60:H60"/>
    <mergeCell ref="C54:S54"/>
    <mergeCell ref="R71:S71"/>
    <mergeCell ref="J69:K69"/>
    <mergeCell ref="L69:S69"/>
    <mergeCell ref="J66:K66"/>
    <mergeCell ref="J64:K64"/>
    <mergeCell ref="O71:Q71"/>
    <mergeCell ref="D71:N71"/>
    <mergeCell ref="D69:G69"/>
    <mergeCell ref="D66:I66"/>
    <mergeCell ref="L66:S66"/>
    <mergeCell ref="D68:K68"/>
  </mergeCells>
  <conditionalFormatting sqref="C61:S70">
    <cfRule type="expression" dxfId="0" priority="1">
      <formula>$F$24="Picked up by User (No Hauling Charge)"</formula>
    </cfRule>
  </conditionalFormatting>
  <dataValidations count="7">
    <dataValidation type="list" allowBlank="1" showInputMessage="1" showErrorMessage="1" error="Please choose from the pull-down menu" sqref="M7:O7 J32:L32">
      <formula1>$V$102:$V$113</formula1>
    </dataValidation>
    <dataValidation type="list" allowBlank="1" showInputMessage="1" showErrorMessage="1" prompt="Please, select from the drop-down list" sqref="Q7 N32">
      <formula1>$W$102:$W$132</formula1>
    </dataValidation>
    <dataValidation type="list" allowBlank="1" showInputMessage="1" showErrorMessage="1" sqref="H47:S47">
      <formula1>$AA$102:$AA$149</formula1>
    </dataValidation>
    <dataValidation type="list" allowBlank="1" showInputMessage="1" showErrorMessage="1" error="Please, select from the drop-down list" prompt="Please, select from the drop-down list" sqref="S7 P32">
      <formula1>$X$102:$X$105</formula1>
    </dataValidation>
    <dataValidation type="list" allowBlank="1" showInputMessage="1" showErrorMessage="1" prompt="Please, select from the drop-down list" sqref="F24:M24">
      <formula1>$Y$102:$Y$103</formula1>
    </dataValidation>
    <dataValidation type="list" allowBlank="1" showInputMessage="1" showErrorMessage="1" sqref="C20:S20">
      <formula1>$Z$102:$Z$150</formula1>
    </dataValidation>
    <dataValidation type="list" allowBlank="1" showInputMessage="1" showErrorMessage="1" sqref="F49:N49">
      <formula1>$AF$103:$AF$315</formula1>
    </dataValidation>
  </dataValidations>
  <hyperlinks>
    <hyperlink ref="C9:S9" r:id="rId1" display="https://www.ogs.ny.gov/purchase/spg/awards/3370023097CAN.HTM"/>
    <hyperlink ref="C89:S98" r:id="rId2" display="https://www.ogs.ny.gov/purchase/spg/awards/3370022982CAN.HTM"/>
  </hyperlinks>
  <printOptions horizontalCentered="1"/>
  <pageMargins left="0.7" right="0.7" top="0.75" bottom="0.75" header="0.3" footer="0.3"/>
  <pageSetup scale="79" fitToHeight="3" orientation="portrait" r:id="rId3"/>
  <headerFooter>
    <oddHeader>&amp;CGroup 33700 Award 23097 Fine and Coarse Aggregates (Statewide)
Quick Quote</oddHeader>
    <oddFooter>Page &amp;P of &amp;N</oddFooter>
  </headerFooter>
  <rowBreaks count="1" manualBreakCount="1">
    <brk id="40"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Quick Quote Aggregates</vt:lpstr>
      <vt:lpstr>'Quick Quote Aggregates'!Print_Area</vt:lpstr>
      <vt:lpstr>'Quick Quote Aggregates'!Print_Titles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deandrej</dc:creator>
  <cp:lastModifiedBy>Alden, Brandy</cp:lastModifiedBy>
  <cp:lastPrinted>2018-04-10T12:33:47Z</cp:lastPrinted>
  <dcterms:created xsi:type="dcterms:W3CDTF">2012-10-22T18:04:15Z</dcterms:created>
  <dcterms:modified xsi:type="dcterms:W3CDTF">2018-04-12T18:28:56Z</dcterms:modified>
</cp:coreProperties>
</file>